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DBF569CA-50DC-4D78-8E17-208EECB78DDB}" xr6:coauthVersionLast="47" xr6:coauthVersionMax="47" xr10:uidLastSave="{00000000-0000-0000-0000-000000000000}"/>
  <bookViews>
    <workbookView xWindow="-108" yWindow="-108" windowWidth="23256" windowHeight="14016" activeTab="2" xr2:uid="{00000000-000D-0000-FFFF-FFFF00000000}"/>
  </bookViews>
  <sheets>
    <sheet name="الربح والخسارة" sheetId="1" r:id="rId1"/>
    <sheet name="الميزانية العمومية" sheetId="2" r:id="rId2"/>
    <sheet name="التدفق النقدي" sheetId="3" r:id="rId3"/>
  </sheets>
  <calcPr calcId="191029"/>
</workbook>
</file>

<file path=xl/calcChain.xml><?xml version="1.0" encoding="utf-8"?>
<calcChain xmlns="http://schemas.openxmlformats.org/spreadsheetml/2006/main">
  <c r="C13" i="2" l="1"/>
  <c r="D13" i="2"/>
  <c r="E13" i="2"/>
  <c r="F13" i="2"/>
  <c r="G13" i="2"/>
  <c r="H13" i="2"/>
  <c r="I13" i="2"/>
  <c r="I17" i="2" s="1"/>
  <c r="J13" i="2"/>
  <c r="C14" i="2"/>
  <c r="D14" i="2"/>
  <c r="E14" i="2"/>
  <c r="F14" i="2"/>
  <c r="C16" i="3" s="1"/>
  <c r="G14" i="2"/>
  <c r="H14" i="2"/>
  <c r="I14" i="2"/>
  <c r="F16" i="3" s="1"/>
  <c r="J14" i="2"/>
  <c r="G16" i="3" s="1"/>
  <c r="C15" i="2"/>
  <c r="D15" i="2"/>
  <c r="E15" i="2"/>
  <c r="F15" i="2"/>
  <c r="D12" i="3" s="1"/>
  <c r="G15" i="2"/>
  <c r="H15" i="2"/>
  <c r="I15" i="2"/>
  <c r="J15" i="2"/>
  <c r="G12" i="3" s="1"/>
  <c r="C16" i="2"/>
  <c r="D16" i="2"/>
  <c r="E16" i="2"/>
  <c r="F16" i="2"/>
  <c r="G16" i="2"/>
  <c r="H16" i="2"/>
  <c r="I16" i="2"/>
  <c r="J16" i="2"/>
  <c r="D12" i="2"/>
  <c r="E12" i="2"/>
  <c r="F12" i="2"/>
  <c r="C10" i="3" s="1"/>
  <c r="G12" i="2"/>
  <c r="E10" i="3" s="1"/>
  <c r="H12" i="2"/>
  <c r="I12" i="2"/>
  <c r="J12" i="2"/>
  <c r="G10" i="3" s="1"/>
  <c r="C12" i="2"/>
  <c r="C17" i="2" s="1"/>
  <c r="C6" i="2"/>
  <c r="D6" i="2"/>
  <c r="D21" i="2" s="1"/>
  <c r="E6" i="2"/>
  <c r="E21" i="2" s="1"/>
  <c r="F6" i="2"/>
  <c r="C9" i="3" s="1"/>
  <c r="G6" i="2"/>
  <c r="H6" i="2"/>
  <c r="I6" i="2"/>
  <c r="F9" i="3" s="1"/>
  <c r="J6" i="2"/>
  <c r="G9" i="3" s="1"/>
  <c r="C7" i="2"/>
  <c r="D7" i="2"/>
  <c r="E7" i="2"/>
  <c r="F7" i="2"/>
  <c r="G7" i="2"/>
  <c r="H7" i="2"/>
  <c r="I7" i="2"/>
  <c r="J7" i="2"/>
  <c r="C8" i="2"/>
  <c r="D8" i="2"/>
  <c r="E8" i="2"/>
  <c r="F8" i="2"/>
  <c r="G8" i="2"/>
  <c r="H8" i="2"/>
  <c r="I8" i="2"/>
  <c r="J8" i="2"/>
  <c r="C9" i="2"/>
  <c r="D9" i="2"/>
  <c r="E9" i="2"/>
  <c r="E23" i="2" s="1"/>
  <c r="F9" i="2"/>
  <c r="C11" i="3" s="1"/>
  <c r="G9" i="2"/>
  <c r="H9" i="2"/>
  <c r="I9" i="2"/>
  <c r="F11" i="3" s="1"/>
  <c r="J9" i="2"/>
  <c r="G11" i="3" s="1"/>
  <c r="D5" i="2"/>
  <c r="E5" i="2"/>
  <c r="F5" i="2"/>
  <c r="C8" i="3" s="1"/>
  <c r="G5" i="2"/>
  <c r="D8" i="3" s="1"/>
  <c r="H5" i="2"/>
  <c r="I5" i="2"/>
  <c r="J5" i="2"/>
  <c r="G8" i="3" s="1"/>
  <c r="C5" i="2"/>
  <c r="C20" i="2" s="1"/>
  <c r="H5" i="1"/>
  <c r="H7" i="1" s="1"/>
  <c r="H9" i="1" s="1"/>
  <c r="I5" i="1"/>
  <c r="J5" i="1"/>
  <c r="J7" i="1" s="1"/>
  <c r="J9" i="1" s="1"/>
  <c r="K5" i="1"/>
  <c r="K7" i="1" s="1"/>
  <c r="K9" i="1" s="1"/>
  <c r="G5" i="1"/>
  <c r="G7" i="1" s="1"/>
  <c r="G9" i="1" s="1"/>
  <c r="E9" i="1"/>
  <c r="D9" i="1"/>
  <c r="D7" i="1"/>
  <c r="E16" i="3"/>
  <c r="F12" i="3"/>
  <c r="E12" i="3"/>
  <c r="E11" i="3"/>
  <c r="F10" i="3"/>
  <c r="E9" i="3"/>
  <c r="F8" i="3"/>
  <c r="G7" i="3"/>
  <c r="F7" i="3"/>
  <c r="E7" i="3"/>
  <c r="D7" i="3"/>
  <c r="C7" i="3"/>
  <c r="G6" i="3"/>
  <c r="F6" i="3"/>
  <c r="E6" i="3"/>
  <c r="D6" i="3"/>
  <c r="C6" i="3"/>
  <c r="E24" i="2"/>
  <c r="D24" i="2"/>
  <c r="C24" i="2"/>
  <c r="D23" i="2"/>
  <c r="C23" i="2"/>
  <c r="E22" i="2"/>
  <c r="D22" i="2"/>
  <c r="C21" i="2"/>
  <c r="E20" i="2"/>
  <c r="D20" i="2"/>
  <c r="H17" i="2"/>
  <c r="D17" i="2"/>
  <c r="D10" i="2"/>
  <c r="K30" i="1"/>
  <c r="J30" i="1"/>
  <c r="I30" i="1"/>
  <c r="H30" i="1"/>
  <c r="G30" i="1"/>
  <c r="E30" i="1"/>
  <c r="D30" i="1"/>
  <c r="C30" i="1"/>
  <c r="K24" i="1"/>
  <c r="J24" i="1"/>
  <c r="I24" i="1"/>
  <c r="H24" i="1"/>
  <c r="G24" i="1"/>
  <c r="E24" i="1"/>
  <c r="D24" i="1"/>
  <c r="C24" i="1"/>
  <c r="K18" i="1"/>
  <c r="J18" i="1"/>
  <c r="I18" i="1"/>
  <c r="H18" i="1"/>
  <c r="G18" i="1"/>
  <c r="I7" i="1"/>
  <c r="I9" i="1" s="1"/>
  <c r="E7" i="1"/>
  <c r="E11" i="1" s="1"/>
  <c r="E13" i="1" s="1"/>
  <c r="E15" i="1" s="1"/>
  <c r="D11" i="1"/>
  <c r="D13" i="1" s="1"/>
  <c r="D15" i="1" s="1"/>
  <c r="C7" i="1"/>
  <c r="C9" i="1" s="1"/>
  <c r="C11" i="1" s="1"/>
  <c r="C13" i="1" s="1"/>
  <c r="C15" i="1" s="1"/>
  <c r="D16" i="3" l="1"/>
  <c r="E17" i="2"/>
  <c r="I10" i="2"/>
  <c r="I26" i="2" s="1"/>
  <c r="C22" i="2"/>
  <c r="G22" i="2" s="1"/>
  <c r="D10" i="3"/>
  <c r="C12" i="3"/>
  <c r="H10" i="2"/>
  <c r="H26" i="2" s="1"/>
  <c r="G17" i="2"/>
  <c r="J24" i="2"/>
  <c r="D9" i="3"/>
  <c r="D26" i="2"/>
  <c r="F17" i="2"/>
  <c r="J17" i="2"/>
  <c r="E8" i="3"/>
  <c r="E10" i="2"/>
  <c r="E26" i="2" s="1"/>
  <c r="J10" i="2"/>
  <c r="D11" i="3"/>
  <c r="J21" i="2"/>
  <c r="F10" i="2"/>
  <c r="F26" i="2" s="1"/>
  <c r="C10" i="2"/>
  <c r="C26" i="2" s="1"/>
  <c r="G10" i="2"/>
  <c r="H21" i="2"/>
  <c r="J20" i="2"/>
  <c r="J23" i="2"/>
  <c r="H23" i="2"/>
  <c r="H20" i="2"/>
  <c r="G11" i="1"/>
  <c r="G13" i="1" s="1"/>
  <c r="G15" i="1" s="1"/>
  <c r="C5" i="3"/>
  <c r="C14" i="3" s="1"/>
  <c r="C19" i="3" s="1"/>
  <c r="K11" i="1"/>
  <c r="K13" i="1" s="1"/>
  <c r="K15" i="1" s="1"/>
  <c r="G5" i="3"/>
  <c r="G14" i="3" s="1"/>
  <c r="G19" i="3" s="1"/>
  <c r="F5" i="3"/>
  <c r="F14" i="3" s="1"/>
  <c r="F19" i="3" s="1"/>
  <c r="J11" i="1"/>
  <c r="J13" i="1" s="1"/>
  <c r="J15" i="1" s="1"/>
  <c r="D5" i="3"/>
  <c r="H11" i="1"/>
  <c r="H13" i="1" s="1"/>
  <c r="H15" i="1" s="1"/>
  <c r="E5" i="3"/>
  <c r="I11" i="1"/>
  <c r="I13" i="1" s="1"/>
  <c r="I15" i="1" s="1"/>
  <c r="G20" i="2"/>
  <c r="G21" i="2"/>
  <c r="G23" i="2"/>
  <c r="G24" i="2"/>
  <c r="H24" i="2"/>
  <c r="I20" i="2"/>
  <c r="I21" i="2"/>
  <c r="I23" i="2"/>
  <c r="I24" i="2"/>
  <c r="F20" i="2"/>
  <c r="F21" i="2"/>
  <c r="F22" i="2"/>
  <c r="F23" i="2"/>
  <c r="F24" i="2"/>
  <c r="G26" i="2" l="1"/>
  <c r="I22" i="2"/>
  <c r="J22" i="2"/>
  <c r="H22" i="2"/>
  <c r="E14" i="3"/>
  <c r="E19" i="3" s="1"/>
  <c r="J26" i="2"/>
  <c r="D14" i="3"/>
  <c r="D19" i="3" s="1"/>
</calcChain>
</file>

<file path=xl/sharedStrings.xml><?xml version="1.0" encoding="utf-8"?>
<sst xmlns="http://schemas.openxmlformats.org/spreadsheetml/2006/main" count="79" uniqueCount="54">
  <si>
    <t>السيناريو</t>
  </si>
  <si>
    <t>الحالة الأسوأ</t>
  </si>
  <si>
    <t>توقعات</t>
  </si>
  <si>
    <t xml:space="preserve">ريال سعودي (بالمليون)  </t>
  </si>
  <si>
    <t>الإيرادات</t>
  </si>
  <si>
    <t>تكلفة البضائع المباعة</t>
  </si>
  <si>
    <t>الربح الإجمالي</t>
  </si>
  <si>
    <t>النفقات التشغيلية</t>
  </si>
  <si>
    <t>إيرادات قبل الفائدة، والضرائب، والاستهلاك، والاطفاء</t>
  </si>
  <si>
    <t>الاستهلاك والاطفاء</t>
  </si>
  <si>
    <t>إيرادات قبل الفائدة والضرائب</t>
  </si>
  <si>
    <t>نفقات الفائدة</t>
  </si>
  <si>
    <t>الربح قبل الضرائب</t>
  </si>
  <si>
    <t>الضرائب</t>
  </si>
  <si>
    <t>الدخل الصافي</t>
  </si>
  <si>
    <t>نسبة نمو الإيرادات</t>
  </si>
  <si>
    <t>الحالة المختارة</t>
  </si>
  <si>
    <t>الحالة الأمثل</t>
  </si>
  <si>
    <t xml:space="preserve"> الحالة الأساسية</t>
  </si>
  <si>
    <t>تكلفة البضائع المباعة كنسبة من الإيرادات</t>
  </si>
  <si>
    <t>النفقات التشغيلية كنسبة من الإيرادات</t>
  </si>
  <si>
    <t>الميزانية العمومية</t>
  </si>
  <si>
    <t>المديونات التجارية</t>
  </si>
  <si>
    <t>المخزون</t>
  </si>
  <si>
    <t>الأصول الثابتة والمعدات</t>
  </si>
  <si>
    <t>النقد</t>
  </si>
  <si>
    <t>أصول أخرى</t>
  </si>
  <si>
    <t>الأصول</t>
  </si>
  <si>
    <t>الديون التجارية</t>
  </si>
  <si>
    <t>الاحتياطيات</t>
  </si>
  <si>
    <t>الالتزامات المالية</t>
  </si>
  <si>
    <t>الالتزامات الأخرى</t>
  </si>
  <si>
    <t>حقوق الملكية</t>
  </si>
  <si>
    <t>الالتزامات وحقوق الملكية</t>
  </si>
  <si>
    <t>أيام مبيعات الحسابات المدينة (DSO)</t>
  </si>
  <si>
    <t xml:space="preserve"> أيام مخزون البضائع (DIO)</t>
  </si>
  <si>
    <t>أيام الحسابات الدائنة (DPO)</t>
  </si>
  <si>
    <t>نسبة الأصول الأخرى %</t>
  </si>
  <si>
    <t>نسبة الالتزامات الأخرى %</t>
  </si>
  <si>
    <t>Check</t>
  </si>
  <si>
    <t>التدفق النقدي</t>
  </si>
  <si>
    <t>التغيير في الحسابات التجارية المستحقة</t>
  </si>
  <si>
    <t xml:space="preserve"> التغيير في المخزون</t>
  </si>
  <si>
    <t xml:space="preserve"> التغيير في الديون التجارية</t>
  </si>
  <si>
    <t>التغيير في الأصول الأخرى</t>
  </si>
  <si>
    <t>التغيير في الالتزامات الأخرى</t>
  </si>
  <si>
    <t>التكاليف الرأسمالية</t>
  </si>
  <si>
    <t>تدفق النقد التشغيلي</t>
  </si>
  <si>
    <t>الأرباح</t>
  </si>
  <si>
    <t>التغيير في الالتزامات المالية</t>
  </si>
  <si>
    <t xml:space="preserve"> التغيير في الاحتياطيات</t>
  </si>
  <si>
    <t>-</t>
  </si>
  <si>
    <t>التغيير في حقوق الملكية</t>
  </si>
  <si>
    <t xml:space="preserve"> تدفق النقد الصافي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</si>
</sst>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20" x14ac:knownFonts="1">
    <font>
      <sz val="10"/>
      <color rgb="FF000000"/>
      <name val="Arial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rgb="FF002060"/>
      <name val="Calibri"/>
      <family val="2"/>
    </font>
    <font>
      <b/>
      <sz val="12"/>
      <color rgb="FFFFFFFF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i/>
      <sz val="12"/>
      <color rgb="FF000000"/>
      <name val="Calibri"/>
      <family val="2"/>
    </font>
    <font>
      <b/>
      <sz val="12"/>
      <color rgb="FF0070C0"/>
      <name val="Calibri"/>
      <family val="2"/>
    </font>
    <font>
      <sz val="12"/>
      <color rgb="FF0070C0"/>
      <name val="Calibri"/>
      <family val="2"/>
    </font>
    <font>
      <b/>
      <sz val="12"/>
      <color rgb="FF002060"/>
      <name val="Arial"/>
      <family val="2"/>
    </font>
    <font>
      <sz val="12"/>
      <color theme="1"/>
      <name val="Arial"/>
      <family val="2"/>
      <scheme val="minor"/>
    </font>
    <font>
      <b/>
      <sz val="12"/>
      <color rgb="FFFFFFFF"/>
      <name val="Arial"/>
      <family val="2"/>
    </font>
    <font>
      <u/>
      <sz val="12"/>
      <color rgb="FF0000FF"/>
      <name val="Calibri"/>
      <family val="2"/>
    </font>
    <font>
      <sz val="12"/>
      <color rgb="FFFFFFFF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sz val="10"/>
      <color theme="1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D966"/>
        <bgColor rgb="FFFFD966"/>
      </patternFill>
    </fill>
    <fill>
      <patternFill patternType="solid">
        <fgColor rgb="FF002060"/>
        <bgColor rgb="FF002060"/>
      </patternFill>
    </fill>
    <fill>
      <patternFill patternType="solid">
        <fgColor rgb="FFD9EAD3"/>
        <bgColor rgb="FFD9EAD3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 wrapText="1" readingOrder="2"/>
    </xf>
    <xf numFmtId="0" fontId="2" fillId="2" borderId="2" xfId="0" applyFont="1" applyFill="1" applyBorder="1" applyAlignment="1">
      <alignment horizontal="center" vertical="center" wrapText="1"/>
    </xf>
    <xf numFmtId="3" fontId="8" fillId="2" borderId="2" xfId="0" applyNumberFormat="1" applyFont="1" applyFill="1" applyBorder="1" applyAlignment="1">
      <alignment horizontal="center" vertical="center" wrapText="1"/>
    </xf>
    <xf numFmtId="3" fontId="8" fillId="2" borderId="2" xfId="0" applyNumberFormat="1" applyFont="1" applyFill="1" applyBorder="1" applyAlignment="1">
      <alignment horizontal="center" vertical="center" wrapText="1" readingOrder="2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 readingOrder="2"/>
    </xf>
    <xf numFmtId="0" fontId="2" fillId="2" borderId="3" xfId="0" applyFont="1" applyFill="1" applyBorder="1" applyAlignment="1">
      <alignment horizontal="center" vertical="center" wrapText="1"/>
    </xf>
    <xf numFmtId="3" fontId="8" fillId="2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9" fontId="10" fillId="5" borderId="0" xfId="0" applyNumberFormat="1" applyFont="1" applyFill="1" applyAlignment="1">
      <alignment horizontal="center" vertical="center" wrapText="1"/>
    </xf>
    <xf numFmtId="9" fontId="11" fillId="5" borderId="0" xfId="0" applyNumberFormat="1" applyFont="1" applyFill="1" applyAlignment="1">
      <alignment horizontal="center" vertical="center" wrapText="1"/>
    </xf>
    <xf numFmtId="164" fontId="10" fillId="5" borderId="0" xfId="0" applyNumberFormat="1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3" fillId="0" borderId="0" xfId="0" applyFont="1"/>
    <xf numFmtId="15" fontId="12" fillId="2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2" fontId="8" fillId="2" borderId="3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6" fillId="6" borderId="0" xfId="0" applyFont="1" applyFill="1" applyAlignment="1">
      <alignment horizontal="center" vertical="center" wrapText="1"/>
    </xf>
    <xf numFmtId="0" fontId="17" fillId="6" borderId="0" xfId="0" applyFont="1" applyFill="1" applyAlignment="1">
      <alignment horizontal="center" vertical="center" wrapText="1"/>
    </xf>
    <xf numFmtId="165" fontId="17" fillId="6" borderId="0" xfId="0" applyNumberFormat="1" applyFont="1" applyFill="1" applyAlignment="1">
      <alignment horizontal="center" vertical="center" wrapText="1"/>
    </xf>
    <xf numFmtId="164" fontId="17" fillId="6" borderId="0" xfId="0" applyNumberFormat="1" applyFont="1" applyFill="1" applyAlignment="1">
      <alignment horizontal="center" vertical="center" wrapText="1"/>
    </xf>
    <xf numFmtId="10" fontId="17" fillId="6" borderId="0" xfId="0" applyNumberFormat="1" applyFont="1" applyFill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1" fontId="7" fillId="7" borderId="0" xfId="0" applyNumberFormat="1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65" fontId="7" fillId="2" borderId="0" xfId="0" applyNumberFormat="1" applyFont="1" applyFill="1" applyAlignment="1">
      <alignment horizontal="center" vertical="center" wrapText="1"/>
    </xf>
    <xf numFmtId="165" fontId="12" fillId="2" borderId="1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165" fontId="8" fillId="2" borderId="2" xfId="0" applyNumberFormat="1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center" vertical="center" wrapText="1"/>
    </xf>
    <xf numFmtId="165" fontId="8" fillId="2" borderId="3" xfId="0" applyNumberFormat="1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0" fillId="0" borderId="0" xfId="0"/>
    <xf numFmtId="0" fontId="14" fillId="4" borderId="0" xfId="0" applyFont="1" applyFill="1" applyAlignment="1">
      <alignment horizontal="center" vertical="center" wrapText="1"/>
    </xf>
    <xf numFmtId="165" fontId="14" fillId="4" borderId="0" xfId="0" applyNumberFormat="1" applyFont="1" applyFill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0" fillId="0" borderId="0" xfId="0" applyAlignment="1"/>
    <xf numFmtId="0" fontId="6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998"/>
  <sheetViews>
    <sheetView rightToLeft="1" workbookViewId="0">
      <selection activeCell="F19" sqref="F19"/>
    </sheetView>
  </sheetViews>
  <sheetFormatPr defaultColWidth="12.6640625" defaultRowHeight="15.75" customHeight="1" x14ac:dyDescent="0.25"/>
  <cols>
    <col min="13" max="13" width="17.33203125" customWidth="1"/>
    <col min="14" max="14" width="16" customWidth="1"/>
    <col min="15" max="15" width="11.109375" customWidth="1"/>
  </cols>
  <sheetData>
    <row r="1" spans="1:22" x14ac:dyDescent="0.25">
      <c r="A1" s="1"/>
      <c r="B1" s="2" t="s">
        <v>0</v>
      </c>
      <c r="C1" s="3" t="s">
        <v>1</v>
      </c>
      <c r="D1" s="1"/>
      <c r="E1" s="1"/>
      <c r="F1" s="1"/>
      <c r="G1" s="1"/>
      <c r="H1" s="1"/>
      <c r="I1" s="1"/>
      <c r="J1" s="1"/>
      <c r="K1" s="1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x14ac:dyDescent="0.25">
      <c r="A2" s="1"/>
      <c r="B2" s="5"/>
      <c r="C2" s="1"/>
      <c r="D2" s="1"/>
      <c r="E2" s="1"/>
      <c r="F2" s="1"/>
      <c r="G2" s="1"/>
      <c r="H2" s="1"/>
      <c r="I2" s="1"/>
      <c r="J2" s="1"/>
      <c r="K2" s="1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5">
      <c r="A3" s="1"/>
      <c r="B3" s="1"/>
      <c r="C3" s="1"/>
      <c r="D3" s="1"/>
      <c r="E3" s="1"/>
      <c r="F3" s="1"/>
      <c r="G3" s="44" t="s">
        <v>2</v>
      </c>
      <c r="H3" s="45"/>
      <c r="I3" s="45"/>
      <c r="J3" s="45"/>
      <c r="K3" s="45"/>
      <c r="L3" s="4"/>
      <c r="M3" s="50"/>
      <c r="N3" s="49"/>
      <c r="O3" s="49"/>
      <c r="P3" s="4"/>
      <c r="Q3" s="4"/>
      <c r="R3" s="4"/>
      <c r="S3" s="4"/>
      <c r="T3" s="4"/>
      <c r="U3" s="4"/>
      <c r="V3" s="4"/>
    </row>
    <row r="4" spans="1:22" x14ac:dyDescent="0.25">
      <c r="A4" s="1"/>
      <c r="B4" s="6" t="s">
        <v>3</v>
      </c>
      <c r="C4" s="6">
        <v>2023</v>
      </c>
      <c r="D4" s="6">
        <v>2024</v>
      </c>
      <c r="E4" s="6">
        <v>2025</v>
      </c>
      <c r="F4" s="1"/>
      <c r="G4" s="6">
        <v>2026</v>
      </c>
      <c r="H4" s="6">
        <v>2027</v>
      </c>
      <c r="I4" s="6">
        <v>2028</v>
      </c>
      <c r="J4" s="6">
        <v>2029</v>
      </c>
      <c r="K4" s="6">
        <v>2030</v>
      </c>
      <c r="L4" s="4"/>
      <c r="M4" s="49"/>
      <c r="N4" s="49"/>
      <c r="O4" s="49"/>
      <c r="P4" s="4"/>
      <c r="Q4" s="4"/>
      <c r="R4" s="4"/>
      <c r="S4" s="4"/>
      <c r="T4" s="4"/>
      <c r="U4" s="4"/>
      <c r="V4" s="4"/>
    </row>
    <row r="5" spans="1:22" x14ac:dyDescent="0.25">
      <c r="A5" s="1"/>
      <c r="B5" s="2" t="s">
        <v>4</v>
      </c>
      <c r="C5" s="7">
        <v>100000</v>
      </c>
      <c r="D5" s="7">
        <v>150000</v>
      </c>
      <c r="E5" s="7">
        <v>200000</v>
      </c>
      <c r="F5" s="1"/>
      <c r="G5" s="8">
        <f ca="1">RANDBETWEEN(100000,200000)</f>
        <v>146491</v>
      </c>
      <c r="H5" s="8">
        <f t="shared" ref="H5:K5" ca="1" si="0">RANDBETWEEN(100000,200000)</f>
        <v>130680</v>
      </c>
      <c r="I5" s="8">
        <f t="shared" ca="1" si="0"/>
        <v>143513</v>
      </c>
      <c r="J5" s="8">
        <f t="shared" ca="1" si="0"/>
        <v>178733</v>
      </c>
      <c r="K5" s="8">
        <f t="shared" ca="1" si="0"/>
        <v>102821</v>
      </c>
      <c r="L5" s="4"/>
      <c r="M5" s="49"/>
      <c r="N5" s="49"/>
      <c r="O5" s="49"/>
      <c r="P5" s="4"/>
      <c r="Q5" s="4"/>
      <c r="R5" s="4"/>
      <c r="S5" s="4"/>
      <c r="T5" s="4"/>
      <c r="U5" s="4"/>
      <c r="V5" s="4"/>
    </row>
    <row r="6" spans="1:22" x14ac:dyDescent="0.25">
      <c r="A6" s="1"/>
      <c r="B6" s="1" t="s">
        <v>5</v>
      </c>
      <c r="C6" s="7">
        <v>-40000</v>
      </c>
      <c r="D6" s="7">
        <v>-80000</v>
      </c>
      <c r="E6" s="7">
        <v>-130000</v>
      </c>
      <c r="F6" s="1"/>
      <c r="G6" s="8">
        <v>-1443</v>
      </c>
      <c r="H6" s="8">
        <v>-1458</v>
      </c>
      <c r="I6" s="8">
        <v>-1472</v>
      </c>
      <c r="J6" s="8">
        <v>-1487</v>
      </c>
      <c r="K6" s="8">
        <v>-1502</v>
      </c>
      <c r="L6" s="4"/>
      <c r="M6" s="49"/>
      <c r="N6" s="49"/>
      <c r="O6" s="49"/>
      <c r="P6" s="4"/>
      <c r="Q6" s="4"/>
      <c r="R6" s="4"/>
      <c r="S6" s="4"/>
      <c r="T6" s="4"/>
      <c r="U6" s="4"/>
      <c r="V6" s="4"/>
    </row>
    <row r="7" spans="1:22" x14ac:dyDescent="0.25">
      <c r="A7" s="1"/>
      <c r="B7" s="9" t="s">
        <v>6</v>
      </c>
      <c r="C7" s="10">
        <f t="shared" ref="C7:E7" si="1">SUM(C5:C6)</f>
        <v>60000</v>
      </c>
      <c r="D7" s="10">
        <f>SUM(D5:D6)</f>
        <v>70000</v>
      </c>
      <c r="E7" s="10">
        <f t="shared" si="1"/>
        <v>70000</v>
      </c>
      <c r="F7" s="1"/>
      <c r="G7" s="11">
        <f t="shared" ref="G7:K7" ca="1" si="2">SUM(G5:G6)</f>
        <v>145048</v>
      </c>
      <c r="H7" s="11">
        <f t="shared" ca="1" si="2"/>
        <v>129222</v>
      </c>
      <c r="I7" s="11">
        <f t="shared" ca="1" si="2"/>
        <v>142041</v>
      </c>
      <c r="J7" s="11">
        <f t="shared" ca="1" si="2"/>
        <v>177246</v>
      </c>
      <c r="K7" s="11">
        <f t="shared" ca="1" si="2"/>
        <v>101319</v>
      </c>
      <c r="L7" s="4"/>
      <c r="M7" s="49"/>
      <c r="N7" s="49"/>
      <c r="O7" s="49"/>
      <c r="P7" s="4"/>
      <c r="Q7" s="4"/>
      <c r="R7" s="4"/>
      <c r="S7" s="4"/>
      <c r="T7" s="4"/>
      <c r="U7" s="4"/>
      <c r="V7" s="4"/>
    </row>
    <row r="8" spans="1:22" x14ac:dyDescent="0.25">
      <c r="A8" s="1"/>
      <c r="B8" s="1" t="s">
        <v>7</v>
      </c>
      <c r="C8" s="7">
        <v>-40000</v>
      </c>
      <c r="D8" s="7">
        <v>-40000</v>
      </c>
      <c r="E8" s="7">
        <v>-50000</v>
      </c>
      <c r="F8" s="1"/>
      <c r="G8" s="8">
        <v>-1259</v>
      </c>
      <c r="H8" s="8">
        <v>-1271</v>
      </c>
      <c r="I8" s="8">
        <v>-1284</v>
      </c>
      <c r="J8" s="8">
        <v>-1297</v>
      </c>
      <c r="K8" s="8">
        <v>-1310</v>
      </c>
      <c r="L8" s="4"/>
      <c r="M8" s="49"/>
      <c r="N8" s="49"/>
      <c r="O8" s="49"/>
      <c r="P8" s="4"/>
      <c r="Q8" s="4"/>
      <c r="R8" s="4"/>
      <c r="S8" s="4"/>
      <c r="T8" s="4"/>
      <c r="U8" s="4"/>
      <c r="V8" s="4"/>
    </row>
    <row r="9" spans="1:22" x14ac:dyDescent="0.25">
      <c r="A9" s="1"/>
      <c r="B9" s="9" t="s">
        <v>8</v>
      </c>
      <c r="C9" s="10">
        <f t="shared" ref="C9:E9" si="3">SUM(C7:C8)</f>
        <v>20000</v>
      </c>
      <c r="D9" s="10">
        <f>SUM(D7:D8)</f>
        <v>30000</v>
      </c>
      <c r="E9" s="10">
        <f>SUM(E7:E8)</f>
        <v>20000</v>
      </c>
      <c r="F9" s="1"/>
      <c r="G9" s="11">
        <f t="shared" ref="G9:K9" ca="1" si="4">SUM(G7:G8)</f>
        <v>143789</v>
      </c>
      <c r="H9" s="11">
        <f t="shared" ca="1" si="4"/>
        <v>127951</v>
      </c>
      <c r="I9" s="11">
        <f t="shared" ca="1" si="4"/>
        <v>140757</v>
      </c>
      <c r="J9" s="11">
        <f t="shared" ca="1" si="4"/>
        <v>175949</v>
      </c>
      <c r="K9" s="11">
        <f t="shared" ca="1" si="4"/>
        <v>100009</v>
      </c>
      <c r="L9" s="4"/>
      <c r="M9" s="49"/>
      <c r="N9" s="49"/>
      <c r="O9" s="49"/>
      <c r="P9" s="4"/>
      <c r="Q9" s="4"/>
      <c r="R9" s="4"/>
      <c r="S9" s="4"/>
      <c r="T9" s="4"/>
      <c r="U9" s="4"/>
      <c r="V9" s="4"/>
    </row>
    <row r="10" spans="1:22" x14ac:dyDescent="0.25">
      <c r="A10" s="1"/>
      <c r="B10" s="1" t="s">
        <v>9</v>
      </c>
      <c r="C10" s="12">
        <v>-31</v>
      </c>
      <c r="D10" s="12">
        <v>-44</v>
      </c>
      <c r="E10" s="12">
        <v>-41</v>
      </c>
      <c r="F10" s="1"/>
      <c r="G10" s="13">
        <v>-44</v>
      </c>
      <c r="H10" s="13">
        <v>-45</v>
      </c>
      <c r="I10" s="13">
        <v>-46</v>
      </c>
      <c r="J10" s="13">
        <v>-47</v>
      </c>
      <c r="K10" s="13">
        <v>-47</v>
      </c>
      <c r="L10" s="4"/>
      <c r="M10" s="49"/>
      <c r="N10" s="49"/>
      <c r="O10" s="49"/>
      <c r="P10" s="4"/>
      <c r="Q10" s="4"/>
      <c r="R10" s="4"/>
      <c r="S10" s="4"/>
      <c r="T10" s="4"/>
      <c r="U10" s="4"/>
      <c r="V10" s="4"/>
    </row>
    <row r="11" spans="1:22" x14ac:dyDescent="0.25">
      <c r="A11" s="1"/>
      <c r="B11" s="9" t="s">
        <v>10</v>
      </c>
      <c r="C11" s="10">
        <f t="shared" ref="C11:E11" si="5">SUM(C9:C10)</f>
        <v>19969</v>
      </c>
      <c r="D11" s="10">
        <f t="shared" si="5"/>
        <v>29956</v>
      </c>
      <c r="E11" s="10">
        <f t="shared" si="5"/>
        <v>19959</v>
      </c>
      <c r="F11" s="1"/>
      <c r="G11" s="10">
        <f t="shared" ref="G11:K11" ca="1" si="6">SUM(G9:G10)</f>
        <v>143745</v>
      </c>
      <c r="H11" s="10">
        <f t="shared" ca="1" si="6"/>
        <v>127906</v>
      </c>
      <c r="I11" s="10">
        <f t="shared" ca="1" si="6"/>
        <v>140711</v>
      </c>
      <c r="J11" s="10">
        <f t="shared" ca="1" si="6"/>
        <v>175902</v>
      </c>
      <c r="K11" s="10">
        <f t="shared" ca="1" si="6"/>
        <v>99962</v>
      </c>
      <c r="L11" s="4"/>
      <c r="M11" s="49"/>
      <c r="N11" s="49"/>
      <c r="O11" s="49"/>
      <c r="P11" s="4"/>
      <c r="Q11" s="4"/>
      <c r="R11" s="4"/>
      <c r="S11" s="4"/>
      <c r="T11" s="4"/>
      <c r="U11" s="4"/>
      <c r="V11" s="4"/>
    </row>
    <row r="12" spans="1:22" x14ac:dyDescent="0.25">
      <c r="A12" s="1"/>
      <c r="B12" s="1" t="s">
        <v>11</v>
      </c>
      <c r="C12" s="12">
        <v>-50</v>
      </c>
      <c r="D12" s="12">
        <v>-67</v>
      </c>
      <c r="E12" s="12">
        <v>-55</v>
      </c>
      <c r="F12" s="1"/>
      <c r="G12" s="13">
        <v>-59</v>
      </c>
      <c r="H12" s="13">
        <v>-55</v>
      </c>
      <c r="I12" s="13">
        <v>-51</v>
      </c>
      <c r="J12" s="13">
        <v>-47</v>
      </c>
      <c r="K12" s="13">
        <v>-41</v>
      </c>
      <c r="L12" s="4"/>
      <c r="M12" s="49"/>
      <c r="N12" s="49"/>
      <c r="O12" s="49"/>
      <c r="P12" s="4"/>
      <c r="Q12" s="4"/>
      <c r="R12" s="4"/>
      <c r="S12" s="4"/>
      <c r="T12" s="4"/>
      <c r="U12" s="4"/>
      <c r="V12" s="4"/>
    </row>
    <row r="13" spans="1:22" x14ac:dyDescent="0.25">
      <c r="A13" s="1"/>
      <c r="B13" s="9" t="s">
        <v>12</v>
      </c>
      <c r="C13" s="10">
        <f t="shared" ref="C13:E13" si="7">SUM(C11:C12)</f>
        <v>19919</v>
      </c>
      <c r="D13" s="10">
        <f t="shared" si="7"/>
        <v>29889</v>
      </c>
      <c r="E13" s="10">
        <f t="shared" si="7"/>
        <v>19904</v>
      </c>
      <c r="F13" s="1"/>
      <c r="G13" s="10">
        <f t="shared" ref="G13:K13" ca="1" si="8">SUM(G11:G12)</f>
        <v>143686</v>
      </c>
      <c r="H13" s="10">
        <f t="shared" ca="1" si="8"/>
        <v>127851</v>
      </c>
      <c r="I13" s="10">
        <f t="shared" ca="1" si="8"/>
        <v>140660</v>
      </c>
      <c r="J13" s="10">
        <f t="shared" ca="1" si="8"/>
        <v>175855</v>
      </c>
      <c r="K13" s="10">
        <f t="shared" ca="1" si="8"/>
        <v>99921</v>
      </c>
      <c r="L13" s="4"/>
      <c r="M13" s="49"/>
      <c r="N13" s="49"/>
      <c r="O13" s="49"/>
      <c r="P13" s="4"/>
      <c r="Q13" s="4"/>
      <c r="R13" s="4"/>
      <c r="S13" s="4"/>
      <c r="T13" s="4"/>
      <c r="U13" s="4"/>
      <c r="V13" s="4"/>
    </row>
    <row r="14" spans="1:22" x14ac:dyDescent="0.25">
      <c r="A14" s="1"/>
      <c r="B14" s="1" t="s">
        <v>13</v>
      </c>
      <c r="C14" s="12">
        <v>-208</v>
      </c>
      <c r="D14" s="12">
        <v>-210</v>
      </c>
      <c r="E14" s="12">
        <v>-209</v>
      </c>
      <c r="F14" s="1"/>
      <c r="G14" s="13">
        <v>-93</v>
      </c>
      <c r="H14" s="13">
        <v>-95</v>
      </c>
      <c r="I14" s="13">
        <v>-98</v>
      </c>
      <c r="J14" s="13">
        <v>-100</v>
      </c>
      <c r="K14" s="13">
        <v>-103</v>
      </c>
      <c r="L14" s="4"/>
      <c r="M14" s="49"/>
      <c r="N14" s="49"/>
      <c r="O14" s="49"/>
      <c r="P14" s="4"/>
      <c r="Q14" s="4"/>
      <c r="R14" s="4"/>
      <c r="S14" s="4"/>
      <c r="T14" s="4"/>
      <c r="U14" s="4"/>
      <c r="V14" s="4"/>
    </row>
    <row r="15" spans="1:22" x14ac:dyDescent="0.25">
      <c r="A15" s="1"/>
      <c r="B15" s="14" t="s">
        <v>14</v>
      </c>
      <c r="C15" s="15">
        <f t="shared" ref="C15:E15" si="9">SUM(C13:C14)</f>
        <v>19711</v>
      </c>
      <c r="D15" s="15">
        <f t="shared" si="9"/>
        <v>29679</v>
      </c>
      <c r="E15" s="15">
        <f t="shared" si="9"/>
        <v>19695</v>
      </c>
      <c r="F15" s="1"/>
      <c r="G15" s="15">
        <f t="shared" ref="G15:K15" ca="1" si="10">SUM(G13:G14)</f>
        <v>143593</v>
      </c>
      <c r="H15" s="15">
        <f t="shared" ca="1" si="10"/>
        <v>127756</v>
      </c>
      <c r="I15" s="15">
        <f t="shared" ca="1" si="10"/>
        <v>140562</v>
      </c>
      <c r="J15" s="15">
        <f t="shared" ca="1" si="10"/>
        <v>175755</v>
      </c>
      <c r="K15" s="15">
        <f t="shared" ca="1" si="10"/>
        <v>99818</v>
      </c>
      <c r="L15" s="4"/>
      <c r="M15" s="49"/>
      <c r="N15" s="49"/>
      <c r="O15" s="49"/>
      <c r="P15" s="4"/>
      <c r="Q15" s="4"/>
      <c r="R15" s="4"/>
      <c r="S15" s="4"/>
      <c r="T15" s="4"/>
      <c r="U15" s="4"/>
      <c r="V15" s="4"/>
    </row>
    <row r="16" spans="1:22" x14ac:dyDescent="0.25">
      <c r="A16" s="1"/>
      <c r="B16" s="1"/>
      <c r="C16" s="1"/>
      <c r="D16" s="1"/>
      <c r="E16" s="16"/>
      <c r="F16" s="1"/>
      <c r="G16" s="1"/>
      <c r="H16" s="1"/>
      <c r="I16" s="1"/>
      <c r="J16" s="1"/>
      <c r="K16" s="1"/>
      <c r="L16" s="4"/>
      <c r="M16" s="49"/>
      <c r="N16" s="49"/>
      <c r="O16" s="49"/>
      <c r="P16" s="4"/>
      <c r="Q16" s="4"/>
      <c r="R16" s="4"/>
      <c r="S16" s="4"/>
      <c r="T16" s="4"/>
      <c r="U16" s="4"/>
      <c r="V16" s="4"/>
    </row>
    <row r="17" spans="1:22" x14ac:dyDescent="0.25">
      <c r="A17" s="1"/>
      <c r="B17" s="17" t="s">
        <v>15</v>
      </c>
      <c r="C17" s="18"/>
      <c r="D17" s="18"/>
      <c r="E17" s="18"/>
      <c r="F17" s="18"/>
      <c r="G17" s="18"/>
      <c r="H17" s="18"/>
      <c r="I17" s="18"/>
      <c r="J17" s="18"/>
      <c r="K17" s="18"/>
      <c r="L17" s="4"/>
      <c r="M17" s="49"/>
      <c r="N17" s="49"/>
      <c r="O17" s="49"/>
      <c r="P17" s="4"/>
      <c r="Q17" s="4"/>
      <c r="R17" s="4"/>
      <c r="S17" s="4"/>
      <c r="T17" s="4"/>
      <c r="U17" s="4"/>
      <c r="V17" s="4"/>
    </row>
    <row r="18" spans="1:22" x14ac:dyDescent="0.25">
      <c r="A18" s="1"/>
      <c r="B18" s="19" t="s">
        <v>16</v>
      </c>
      <c r="C18" s="18"/>
      <c r="D18" s="18"/>
      <c r="E18" s="18"/>
      <c r="F18" s="19"/>
      <c r="G18" s="20">
        <f t="shared" ref="G18:K18" si="11">VLOOKUP($C$1,$B19:$K21,COLUMNS($B19:G23),FALSE)</f>
        <v>0.01</v>
      </c>
      <c r="H18" s="20">
        <f t="shared" si="11"/>
        <v>0.01</v>
      </c>
      <c r="I18" s="20">
        <f t="shared" si="11"/>
        <v>0.01</v>
      </c>
      <c r="J18" s="20">
        <f t="shared" si="11"/>
        <v>0.01</v>
      </c>
      <c r="K18" s="20">
        <f t="shared" si="11"/>
        <v>0.01</v>
      </c>
      <c r="L18" s="4"/>
      <c r="M18" s="49"/>
      <c r="N18" s="49"/>
      <c r="O18" s="49"/>
      <c r="P18" s="4"/>
      <c r="Q18" s="4"/>
      <c r="R18" s="4"/>
      <c r="S18" s="4"/>
      <c r="T18" s="4"/>
      <c r="U18" s="4"/>
      <c r="V18" s="4"/>
    </row>
    <row r="19" spans="1:22" x14ac:dyDescent="0.25">
      <c r="A19" s="1"/>
      <c r="B19" s="18" t="s">
        <v>17</v>
      </c>
      <c r="C19" s="18"/>
      <c r="D19" s="18"/>
      <c r="E19" s="18"/>
      <c r="F19" s="18"/>
      <c r="G19" s="21">
        <v>0.03</v>
      </c>
      <c r="H19" s="21">
        <v>0.03</v>
      </c>
      <c r="I19" s="21">
        <v>0.03</v>
      </c>
      <c r="J19" s="21">
        <v>0.03</v>
      </c>
      <c r="K19" s="21">
        <v>0.03</v>
      </c>
      <c r="L19" s="4"/>
      <c r="M19" s="49"/>
      <c r="N19" s="49"/>
      <c r="O19" s="49"/>
      <c r="P19" s="4"/>
      <c r="Q19" s="4"/>
      <c r="R19" s="4"/>
      <c r="S19" s="4"/>
      <c r="T19" s="4"/>
      <c r="U19" s="4"/>
      <c r="V19" s="4"/>
    </row>
    <row r="20" spans="1:22" x14ac:dyDescent="0.25">
      <c r="A20" s="1"/>
      <c r="B20" s="18" t="s">
        <v>18</v>
      </c>
      <c r="C20" s="18"/>
      <c r="D20" s="18"/>
      <c r="E20" s="18"/>
      <c r="F20" s="18"/>
      <c r="G20" s="21">
        <v>0.02</v>
      </c>
      <c r="H20" s="21">
        <v>0.02</v>
      </c>
      <c r="I20" s="21">
        <v>0.02</v>
      </c>
      <c r="J20" s="21">
        <v>0.02</v>
      </c>
      <c r="K20" s="21">
        <v>0.02</v>
      </c>
      <c r="L20" s="4"/>
      <c r="M20" s="49"/>
      <c r="N20" s="49"/>
      <c r="O20" s="49"/>
      <c r="P20" s="4"/>
      <c r="Q20" s="4"/>
      <c r="R20" s="4"/>
      <c r="S20" s="4"/>
      <c r="T20" s="4"/>
      <c r="U20" s="4"/>
      <c r="V20" s="4"/>
    </row>
    <row r="21" spans="1:22" x14ac:dyDescent="0.25">
      <c r="A21" s="1"/>
      <c r="B21" s="18" t="s">
        <v>1</v>
      </c>
      <c r="C21" s="18"/>
      <c r="D21" s="18"/>
      <c r="E21" s="18"/>
      <c r="F21" s="18"/>
      <c r="G21" s="21">
        <v>0.01</v>
      </c>
      <c r="H21" s="21">
        <v>0.01</v>
      </c>
      <c r="I21" s="21">
        <v>0.01</v>
      </c>
      <c r="J21" s="21">
        <v>0.01</v>
      </c>
      <c r="K21" s="21">
        <v>0.01</v>
      </c>
      <c r="L21" s="4"/>
      <c r="M21" s="49"/>
      <c r="N21" s="49"/>
      <c r="O21" s="49"/>
      <c r="P21" s="4"/>
      <c r="Q21" s="4"/>
      <c r="R21" s="4"/>
      <c r="S21" s="4"/>
      <c r="T21" s="4"/>
      <c r="U21" s="4"/>
      <c r="V21" s="4"/>
    </row>
    <row r="22" spans="1:22" x14ac:dyDescent="0.25">
      <c r="A22" s="1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4"/>
      <c r="M22" s="49"/>
      <c r="N22" s="49"/>
      <c r="O22" s="49"/>
      <c r="P22" s="4"/>
      <c r="Q22" s="4"/>
      <c r="R22" s="4"/>
      <c r="S22" s="4"/>
      <c r="T22" s="4"/>
      <c r="U22" s="4"/>
      <c r="V22" s="4"/>
    </row>
    <row r="23" spans="1:22" x14ac:dyDescent="0.25">
      <c r="A23" s="1"/>
      <c r="B23" s="17" t="s">
        <v>19</v>
      </c>
      <c r="C23" s="18"/>
      <c r="D23" s="18"/>
      <c r="E23" s="18"/>
      <c r="F23" s="18"/>
      <c r="G23" s="18"/>
      <c r="H23" s="18"/>
      <c r="I23" s="18"/>
      <c r="J23" s="18"/>
      <c r="K23" s="18"/>
      <c r="L23" s="4"/>
      <c r="M23" s="49"/>
      <c r="N23" s="49"/>
      <c r="O23" s="49"/>
      <c r="P23" s="4"/>
      <c r="Q23" s="4"/>
      <c r="R23" s="4"/>
      <c r="S23" s="4"/>
      <c r="T23" s="4"/>
      <c r="U23" s="4"/>
      <c r="V23" s="4"/>
    </row>
    <row r="24" spans="1:22" x14ac:dyDescent="0.25">
      <c r="A24" s="1"/>
      <c r="B24" s="19" t="s">
        <v>16</v>
      </c>
      <c r="C24" s="20">
        <f t="shared" ref="C24:E24" si="12">C6/C5</f>
        <v>-0.4</v>
      </c>
      <c r="D24" s="20">
        <f t="shared" si="12"/>
        <v>-0.53333333333333333</v>
      </c>
      <c r="E24" s="20">
        <f t="shared" si="12"/>
        <v>-0.65</v>
      </c>
      <c r="F24" s="19"/>
      <c r="G24" s="20">
        <f t="shared" ref="G24:K24" si="13">VLOOKUP($C$1,$B25:$K27,COLUMNS($B25:G29),FALSE)</f>
        <v>-0.47</v>
      </c>
      <c r="H24" s="20">
        <f t="shared" si="13"/>
        <v>-0.47</v>
      </c>
      <c r="I24" s="20">
        <f t="shared" si="13"/>
        <v>-0.47</v>
      </c>
      <c r="J24" s="20">
        <f t="shared" si="13"/>
        <v>-0.47</v>
      </c>
      <c r="K24" s="20">
        <f t="shared" si="13"/>
        <v>-0.47</v>
      </c>
      <c r="L24" s="4"/>
      <c r="M24" s="49"/>
      <c r="N24" s="49"/>
      <c r="O24" s="49"/>
      <c r="P24" s="4"/>
      <c r="Q24" s="4"/>
      <c r="R24" s="4"/>
      <c r="S24" s="4"/>
      <c r="T24" s="4"/>
      <c r="U24" s="4"/>
      <c r="V24" s="4"/>
    </row>
    <row r="25" spans="1:22" x14ac:dyDescent="0.25">
      <c r="A25" s="1"/>
      <c r="B25" s="18" t="s">
        <v>17</v>
      </c>
      <c r="C25" s="21">
        <v>-0.48</v>
      </c>
      <c r="D25" s="21">
        <v>-0.46</v>
      </c>
      <c r="E25" s="21">
        <v>-0.45</v>
      </c>
      <c r="F25" s="18"/>
      <c r="G25" s="21">
        <v>-0.45</v>
      </c>
      <c r="H25" s="21">
        <v>-0.45</v>
      </c>
      <c r="I25" s="21">
        <v>-0.45</v>
      </c>
      <c r="J25" s="21">
        <v>-0.45</v>
      </c>
      <c r="K25" s="21">
        <v>-0.45</v>
      </c>
      <c r="L25" s="4"/>
      <c r="M25" s="49"/>
      <c r="N25" s="49"/>
      <c r="O25" s="49"/>
      <c r="P25" s="4"/>
      <c r="Q25" s="4"/>
      <c r="R25" s="4"/>
      <c r="S25" s="4"/>
      <c r="T25" s="4"/>
      <c r="U25" s="4"/>
      <c r="V25" s="4"/>
    </row>
    <row r="26" spans="1:22" x14ac:dyDescent="0.25">
      <c r="A26" s="1"/>
      <c r="B26" s="18" t="s">
        <v>18</v>
      </c>
      <c r="C26" s="21">
        <v>-0.48</v>
      </c>
      <c r="D26" s="21">
        <v>-0.46</v>
      </c>
      <c r="E26" s="21">
        <v>-0.45</v>
      </c>
      <c r="F26" s="18"/>
      <c r="G26" s="21">
        <v>-0.46</v>
      </c>
      <c r="H26" s="21">
        <v>-0.46</v>
      </c>
      <c r="I26" s="21">
        <v>-0.46</v>
      </c>
      <c r="J26" s="21">
        <v>-0.46</v>
      </c>
      <c r="K26" s="21">
        <v>-0.46</v>
      </c>
      <c r="L26" s="4"/>
      <c r="M26" s="49"/>
      <c r="N26" s="49"/>
      <c r="O26" s="49"/>
      <c r="P26" s="4"/>
      <c r="Q26" s="4"/>
      <c r="R26" s="4"/>
      <c r="S26" s="4"/>
      <c r="T26" s="4"/>
      <c r="U26" s="4"/>
      <c r="V26" s="4"/>
    </row>
    <row r="27" spans="1:22" x14ac:dyDescent="0.25">
      <c r="A27" s="1"/>
      <c r="B27" s="18" t="s">
        <v>1</v>
      </c>
      <c r="C27" s="21">
        <v>-0.48</v>
      </c>
      <c r="D27" s="21">
        <v>-0.46</v>
      </c>
      <c r="E27" s="21">
        <v>-0.45</v>
      </c>
      <c r="F27" s="18"/>
      <c r="G27" s="21">
        <v>-0.47</v>
      </c>
      <c r="H27" s="21">
        <v>-0.47</v>
      </c>
      <c r="I27" s="21">
        <v>-0.47</v>
      </c>
      <c r="J27" s="21">
        <v>-0.47</v>
      </c>
      <c r="K27" s="21">
        <v>-0.47</v>
      </c>
      <c r="L27" s="4"/>
      <c r="M27" s="49"/>
      <c r="N27" s="49"/>
      <c r="O27" s="49"/>
      <c r="P27" s="4"/>
      <c r="Q27" s="4"/>
      <c r="R27" s="4"/>
      <c r="S27" s="4"/>
      <c r="T27" s="4"/>
      <c r="U27" s="4"/>
      <c r="V27" s="4"/>
    </row>
    <row r="28" spans="1:22" x14ac:dyDescent="0.25">
      <c r="A28" s="1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4"/>
      <c r="M28" s="49"/>
      <c r="N28" s="49"/>
      <c r="O28" s="49"/>
      <c r="P28" s="4"/>
      <c r="Q28" s="4"/>
      <c r="R28" s="4"/>
      <c r="S28" s="4"/>
      <c r="T28" s="4"/>
      <c r="U28" s="4"/>
      <c r="V28" s="4"/>
    </row>
    <row r="29" spans="1:22" x14ac:dyDescent="0.25">
      <c r="A29" s="1"/>
      <c r="B29" s="17" t="s">
        <v>20</v>
      </c>
      <c r="C29" s="18"/>
      <c r="D29" s="18"/>
      <c r="E29" s="18"/>
      <c r="F29" s="18"/>
      <c r="G29" s="18"/>
      <c r="H29" s="18"/>
      <c r="I29" s="18"/>
      <c r="J29" s="18"/>
      <c r="K29" s="18"/>
      <c r="L29" s="4"/>
      <c r="M29" s="49"/>
      <c r="N29" s="49"/>
      <c r="O29" s="49"/>
      <c r="P29" s="4"/>
      <c r="Q29" s="4"/>
      <c r="R29" s="4"/>
      <c r="S29" s="4"/>
      <c r="T29" s="4"/>
      <c r="U29" s="4"/>
      <c r="V29" s="4"/>
    </row>
    <row r="30" spans="1:22" x14ac:dyDescent="0.25">
      <c r="A30" s="1"/>
      <c r="B30" s="19" t="s">
        <v>16</v>
      </c>
      <c r="C30" s="21">
        <f t="shared" ref="C30:E30" si="14">C8/C5</f>
        <v>-0.4</v>
      </c>
      <c r="D30" s="21">
        <f t="shared" si="14"/>
        <v>-0.26666666666666666</v>
      </c>
      <c r="E30" s="21">
        <f t="shared" si="14"/>
        <v>-0.25</v>
      </c>
      <c r="F30" s="19"/>
      <c r="G30" s="20">
        <f t="shared" ref="G30:K30" si="15">VLOOKUP($C$1,$B31:$K33,COLUMNS($B31:G33),FALSE)</f>
        <v>-0.41</v>
      </c>
      <c r="H30" s="20">
        <f t="shared" si="15"/>
        <v>-0.41</v>
      </c>
      <c r="I30" s="20">
        <f t="shared" si="15"/>
        <v>-0.41</v>
      </c>
      <c r="J30" s="20">
        <f t="shared" si="15"/>
        <v>-0.41</v>
      </c>
      <c r="K30" s="20">
        <f t="shared" si="15"/>
        <v>-0.41</v>
      </c>
      <c r="L30" s="4"/>
      <c r="M30" s="49"/>
      <c r="N30" s="49"/>
      <c r="O30" s="49"/>
      <c r="P30" s="4"/>
      <c r="Q30" s="4"/>
      <c r="R30" s="4"/>
      <c r="S30" s="4"/>
      <c r="T30" s="4"/>
      <c r="U30" s="4"/>
      <c r="V30" s="4"/>
    </row>
    <row r="31" spans="1:22" x14ac:dyDescent="0.25">
      <c r="A31" s="1"/>
      <c r="B31" s="18" t="s">
        <v>17</v>
      </c>
      <c r="C31" s="21">
        <v>-0.41</v>
      </c>
      <c r="D31" s="21">
        <v>-0.42</v>
      </c>
      <c r="E31" s="21">
        <v>-0.35</v>
      </c>
      <c r="F31" s="18"/>
      <c r="G31" s="21">
        <v>-0.35</v>
      </c>
      <c r="H31" s="21">
        <v>-0.35</v>
      </c>
      <c r="I31" s="21">
        <v>-0.35</v>
      </c>
      <c r="J31" s="21">
        <v>-0.35</v>
      </c>
      <c r="K31" s="21">
        <v>-0.35</v>
      </c>
      <c r="L31" s="4"/>
      <c r="M31" s="49"/>
      <c r="N31" s="49"/>
      <c r="O31" s="49"/>
      <c r="P31" s="4"/>
      <c r="Q31" s="4"/>
      <c r="R31" s="4"/>
      <c r="S31" s="4"/>
      <c r="T31" s="4"/>
      <c r="U31" s="4"/>
      <c r="V31" s="4"/>
    </row>
    <row r="32" spans="1:22" x14ac:dyDescent="0.25">
      <c r="A32" s="1"/>
      <c r="B32" s="18" t="s">
        <v>18</v>
      </c>
      <c r="C32" s="21">
        <v>-0.41</v>
      </c>
      <c r="D32" s="21">
        <v>-0.42</v>
      </c>
      <c r="E32" s="21">
        <v>-0.35</v>
      </c>
      <c r="F32" s="18"/>
      <c r="G32" s="21">
        <v>-0.39</v>
      </c>
      <c r="H32" s="21">
        <v>-0.39</v>
      </c>
      <c r="I32" s="21">
        <v>-0.39</v>
      </c>
      <c r="J32" s="21">
        <v>-0.39</v>
      </c>
      <c r="K32" s="21">
        <v>-0.39</v>
      </c>
      <c r="L32" s="4"/>
      <c r="M32" s="49"/>
      <c r="N32" s="49"/>
      <c r="O32" s="49"/>
      <c r="P32" s="4"/>
      <c r="Q32" s="4"/>
      <c r="R32" s="4"/>
      <c r="S32" s="4"/>
      <c r="T32" s="4"/>
      <c r="U32" s="4"/>
      <c r="V32" s="4"/>
    </row>
    <row r="33" spans="1:22" x14ac:dyDescent="0.25">
      <c r="A33" s="1"/>
      <c r="B33" s="18" t="s">
        <v>1</v>
      </c>
      <c r="C33" s="21">
        <v>-0.41</v>
      </c>
      <c r="D33" s="21">
        <v>-0.42</v>
      </c>
      <c r="E33" s="21">
        <v>-0.35</v>
      </c>
      <c r="F33" s="18"/>
      <c r="G33" s="21">
        <v>-0.41</v>
      </c>
      <c r="H33" s="21">
        <v>-0.41</v>
      </c>
      <c r="I33" s="21">
        <v>-0.41</v>
      </c>
      <c r="J33" s="21">
        <v>-0.41</v>
      </c>
      <c r="K33" s="21">
        <v>-0.41</v>
      </c>
      <c r="L33" s="4"/>
      <c r="M33" s="49"/>
      <c r="N33" s="49"/>
      <c r="O33" s="49"/>
      <c r="P33" s="4"/>
      <c r="Q33" s="4"/>
      <c r="R33" s="4"/>
      <c r="S33" s="4"/>
      <c r="T33" s="4"/>
      <c r="U33" s="4"/>
      <c r="V33" s="4"/>
    </row>
    <row r="34" spans="1:22" x14ac:dyDescent="0.25">
      <c r="A34" s="1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4"/>
      <c r="M34" s="49"/>
      <c r="N34" s="49"/>
      <c r="O34" s="49"/>
      <c r="P34" s="4"/>
      <c r="Q34" s="4"/>
      <c r="R34" s="4"/>
      <c r="S34" s="4"/>
      <c r="T34" s="4"/>
      <c r="U34" s="4"/>
      <c r="V34" s="4"/>
    </row>
    <row r="35" spans="1:22" x14ac:dyDescent="0.25">
      <c r="A35" s="1"/>
      <c r="B35" s="18" t="s">
        <v>13</v>
      </c>
      <c r="C35" s="18"/>
      <c r="D35" s="18"/>
      <c r="E35" s="18"/>
      <c r="F35" s="18"/>
      <c r="G35" s="22">
        <v>0.22500000000000001</v>
      </c>
      <c r="H35" s="22">
        <v>0.22500000000000001</v>
      </c>
      <c r="I35" s="22">
        <v>0.22500000000000001</v>
      </c>
      <c r="J35" s="22">
        <v>0.22500000000000001</v>
      </c>
      <c r="K35" s="22">
        <v>0.22500000000000001</v>
      </c>
      <c r="L35" s="4"/>
      <c r="M35" s="49"/>
      <c r="N35" s="49"/>
      <c r="O35" s="49"/>
      <c r="P35" s="4"/>
      <c r="Q35" s="4"/>
      <c r="R35" s="4"/>
      <c r="S35" s="4"/>
      <c r="T35" s="4"/>
      <c r="U35" s="4"/>
      <c r="V35" s="4"/>
    </row>
    <row r="36" spans="1:2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</sheetData>
  <mergeCells count="1">
    <mergeCell ref="G3:K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rightToLeft="1" topLeftCell="A13" workbookViewId="0">
      <selection activeCell="G31" sqref="G31"/>
    </sheetView>
  </sheetViews>
  <sheetFormatPr defaultColWidth="12.6640625" defaultRowHeight="15.75" customHeight="1" x14ac:dyDescent="0.25"/>
  <sheetData>
    <row r="1" spans="1:26" x14ac:dyDescent="0.25">
      <c r="A1" s="1"/>
      <c r="B1" s="23" t="s">
        <v>21</v>
      </c>
      <c r="C1" s="1"/>
      <c r="D1" s="1"/>
      <c r="E1" s="1"/>
      <c r="F1" s="12"/>
      <c r="G1" s="12"/>
      <c r="H1" s="12"/>
      <c r="I1" s="12"/>
      <c r="J1" s="12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 x14ac:dyDescent="0.25">
      <c r="A2" s="1"/>
      <c r="B2" s="1"/>
      <c r="C2" s="1"/>
      <c r="D2" s="1"/>
      <c r="E2" s="1"/>
      <c r="F2" s="12"/>
      <c r="G2" s="12"/>
      <c r="H2" s="12"/>
      <c r="I2" s="12"/>
      <c r="J2" s="12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 ht="15.6" x14ac:dyDescent="0.25">
      <c r="A3" s="1"/>
      <c r="B3" s="1"/>
      <c r="C3" s="1"/>
      <c r="D3" s="1"/>
      <c r="E3" s="1"/>
      <c r="F3" s="46" t="s">
        <v>2</v>
      </c>
      <c r="G3" s="45"/>
      <c r="H3" s="45"/>
      <c r="I3" s="45"/>
      <c r="J3" s="45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26" ht="31.2" x14ac:dyDescent="0.25">
      <c r="A4" s="1"/>
      <c r="B4" s="6" t="s">
        <v>3</v>
      </c>
      <c r="C4" s="25">
        <v>46022</v>
      </c>
      <c r="D4" s="25">
        <v>46387</v>
      </c>
      <c r="E4" s="25">
        <v>46752</v>
      </c>
      <c r="F4" s="25">
        <v>47118</v>
      </c>
      <c r="G4" s="25">
        <v>47483</v>
      </c>
      <c r="H4" s="25">
        <v>47848</v>
      </c>
      <c r="I4" s="25">
        <v>48213</v>
      </c>
      <c r="J4" s="25">
        <v>48579</v>
      </c>
      <c r="K4" s="24"/>
      <c r="L4" s="48"/>
      <c r="M4" s="49"/>
      <c r="N4" s="49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32.4" customHeight="1" x14ac:dyDescent="0.25">
      <c r="A5" s="1"/>
      <c r="B5" s="12" t="s">
        <v>22</v>
      </c>
      <c r="C5" s="12">
        <f ca="1">RANDBETWEEN(10000,40000)</f>
        <v>23338</v>
      </c>
      <c r="D5" s="12">
        <f t="shared" ref="D5:J9" ca="1" si="0">RANDBETWEEN(10000,40000)</f>
        <v>11382</v>
      </c>
      <c r="E5" s="12">
        <f t="shared" ca="1" si="0"/>
        <v>32800</v>
      </c>
      <c r="F5" s="12">
        <f t="shared" ca="1" si="0"/>
        <v>36912</v>
      </c>
      <c r="G5" s="12">
        <f t="shared" ca="1" si="0"/>
        <v>29837</v>
      </c>
      <c r="H5" s="12">
        <f t="shared" ca="1" si="0"/>
        <v>12921</v>
      </c>
      <c r="I5" s="12">
        <f t="shared" ca="1" si="0"/>
        <v>39180</v>
      </c>
      <c r="J5" s="12">
        <f t="shared" ca="1" si="0"/>
        <v>38890</v>
      </c>
      <c r="K5" s="24"/>
      <c r="L5" s="49"/>
      <c r="M5" s="49"/>
      <c r="N5" s="49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31.2" customHeight="1" x14ac:dyDescent="0.25">
      <c r="A6" s="1"/>
      <c r="B6" s="12" t="s">
        <v>23</v>
      </c>
      <c r="C6" s="12">
        <f t="shared" ref="C6:C9" ca="1" si="1">RANDBETWEEN(10000,40000)</f>
        <v>18371</v>
      </c>
      <c r="D6" s="12">
        <f t="shared" ca="1" si="0"/>
        <v>16147</v>
      </c>
      <c r="E6" s="12">
        <f t="shared" ca="1" si="0"/>
        <v>17642</v>
      </c>
      <c r="F6" s="12">
        <f t="shared" ca="1" si="0"/>
        <v>28642</v>
      </c>
      <c r="G6" s="12">
        <f t="shared" ca="1" si="0"/>
        <v>27110</v>
      </c>
      <c r="H6" s="12">
        <f t="shared" ca="1" si="0"/>
        <v>33058</v>
      </c>
      <c r="I6" s="12">
        <f t="shared" ca="1" si="0"/>
        <v>21340</v>
      </c>
      <c r="J6" s="12">
        <f t="shared" ca="1" si="0"/>
        <v>38558</v>
      </c>
      <c r="K6" s="24"/>
      <c r="L6" s="49"/>
      <c r="M6" s="49"/>
      <c r="N6" s="49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ht="30" customHeight="1" x14ac:dyDescent="0.25">
      <c r="A7" s="1"/>
      <c r="B7" s="12" t="s">
        <v>24</v>
      </c>
      <c r="C7" s="12">
        <f t="shared" ca="1" si="1"/>
        <v>13740</v>
      </c>
      <c r="D7" s="12">
        <f t="shared" ca="1" si="0"/>
        <v>21339</v>
      </c>
      <c r="E7" s="12">
        <f t="shared" ca="1" si="0"/>
        <v>28325</v>
      </c>
      <c r="F7" s="12">
        <f t="shared" ca="1" si="0"/>
        <v>22189</v>
      </c>
      <c r="G7" s="12">
        <f t="shared" ca="1" si="0"/>
        <v>20966</v>
      </c>
      <c r="H7" s="12">
        <f t="shared" ca="1" si="0"/>
        <v>16904</v>
      </c>
      <c r="I7" s="12">
        <f t="shared" ca="1" si="0"/>
        <v>37048</v>
      </c>
      <c r="J7" s="12">
        <f t="shared" ca="1" si="0"/>
        <v>28989</v>
      </c>
      <c r="K7" s="24"/>
      <c r="L7" s="49"/>
      <c r="M7" s="49"/>
      <c r="N7" s="49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ht="15.75" customHeight="1" x14ac:dyDescent="0.25">
      <c r="A8" s="1"/>
      <c r="B8" s="12" t="s">
        <v>25</v>
      </c>
      <c r="C8" s="12">
        <f t="shared" ca="1" si="1"/>
        <v>31478</v>
      </c>
      <c r="D8" s="12">
        <f t="shared" ca="1" si="0"/>
        <v>27515</v>
      </c>
      <c r="E8" s="12">
        <f t="shared" ca="1" si="0"/>
        <v>19179</v>
      </c>
      <c r="F8" s="12">
        <f t="shared" ca="1" si="0"/>
        <v>18383</v>
      </c>
      <c r="G8" s="12">
        <f t="shared" ca="1" si="0"/>
        <v>31159</v>
      </c>
      <c r="H8" s="12">
        <f t="shared" ca="1" si="0"/>
        <v>30854</v>
      </c>
      <c r="I8" s="12">
        <f t="shared" ca="1" si="0"/>
        <v>10161</v>
      </c>
      <c r="J8" s="12">
        <f t="shared" ca="1" si="0"/>
        <v>18192</v>
      </c>
      <c r="K8" s="24"/>
      <c r="L8" s="49"/>
      <c r="M8" s="49"/>
      <c r="N8" s="49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ht="15.75" customHeight="1" x14ac:dyDescent="0.25">
      <c r="A9" s="1"/>
      <c r="B9" s="12" t="s">
        <v>26</v>
      </c>
      <c r="C9" s="12">
        <f t="shared" ca="1" si="1"/>
        <v>28354</v>
      </c>
      <c r="D9" s="12">
        <f t="shared" ca="1" si="0"/>
        <v>23672</v>
      </c>
      <c r="E9" s="12">
        <f t="shared" ca="1" si="0"/>
        <v>34265</v>
      </c>
      <c r="F9" s="12">
        <f t="shared" ca="1" si="0"/>
        <v>32548</v>
      </c>
      <c r="G9" s="12">
        <f t="shared" ca="1" si="0"/>
        <v>30792</v>
      </c>
      <c r="H9" s="12">
        <f t="shared" ca="1" si="0"/>
        <v>35829</v>
      </c>
      <c r="I9" s="12">
        <f t="shared" ca="1" si="0"/>
        <v>28228</v>
      </c>
      <c r="J9" s="12">
        <f t="shared" ca="1" si="0"/>
        <v>16498</v>
      </c>
      <c r="K9" s="24"/>
      <c r="L9" s="49"/>
      <c r="M9" s="49"/>
      <c r="N9" s="49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spans="1:26" ht="15.75" customHeight="1" x14ac:dyDescent="0.25">
      <c r="A10" s="1"/>
      <c r="B10" s="26" t="s">
        <v>27</v>
      </c>
      <c r="C10" s="26">
        <f t="shared" ref="C10:J10" ca="1" si="2">SUM(C5:C9)</f>
        <v>115281</v>
      </c>
      <c r="D10" s="26">
        <f t="shared" ca="1" si="2"/>
        <v>100055</v>
      </c>
      <c r="E10" s="26">
        <f t="shared" ca="1" si="2"/>
        <v>132211</v>
      </c>
      <c r="F10" s="26">
        <f t="shared" ca="1" si="2"/>
        <v>138674</v>
      </c>
      <c r="G10" s="26">
        <f t="shared" ca="1" si="2"/>
        <v>139864</v>
      </c>
      <c r="H10" s="26">
        <f t="shared" ca="1" si="2"/>
        <v>129566</v>
      </c>
      <c r="I10" s="26">
        <f t="shared" ca="1" si="2"/>
        <v>135957</v>
      </c>
      <c r="J10" s="27">
        <f t="shared" ca="1" si="2"/>
        <v>141127</v>
      </c>
      <c r="K10" s="24"/>
      <c r="L10" s="49"/>
      <c r="M10" s="49"/>
      <c r="N10" s="49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ht="15.75" customHeight="1" x14ac:dyDescent="0.25">
      <c r="A11" s="1"/>
      <c r="B11" s="28"/>
      <c r="C11" s="28"/>
      <c r="D11" s="28"/>
      <c r="E11" s="28"/>
      <c r="F11" s="28"/>
      <c r="G11" s="28"/>
      <c r="H11" s="28"/>
      <c r="I11" s="28"/>
      <c r="J11" s="28"/>
      <c r="K11" s="24"/>
      <c r="L11" s="49"/>
      <c r="M11" s="49"/>
      <c r="N11" s="49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ht="15.75" customHeight="1" x14ac:dyDescent="0.25">
      <c r="A12" s="1"/>
      <c r="B12" s="12" t="s">
        <v>28</v>
      </c>
      <c r="C12" s="12">
        <f t="shared" ref="C12:J16" ca="1" si="3">RANDBETWEEN(10000,40000)</f>
        <v>13220</v>
      </c>
      <c r="D12" s="12">
        <f t="shared" ca="1" si="3"/>
        <v>31973</v>
      </c>
      <c r="E12" s="12">
        <f t="shared" ca="1" si="3"/>
        <v>39758</v>
      </c>
      <c r="F12" s="12">
        <f t="shared" ca="1" si="3"/>
        <v>23362</v>
      </c>
      <c r="G12" s="12">
        <f t="shared" ca="1" si="3"/>
        <v>20557</v>
      </c>
      <c r="H12" s="12">
        <f t="shared" ca="1" si="3"/>
        <v>30348</v>
      </c>
      <c r="I12" s="12">
        <f t="shared" ca="1" si="3"/>
        <v>22799</v>
      </c>
      <c r="J12" s="12">
        <f t="shared" ca="1" si="3"/>
        <v>21168</v>
      </c>
      <c r="K12" s="24"/>
      <c r="L12" s="49"/>
      <c r="M12" s="49"/>
      <c r="N12" s="49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ht="24.6" customHeight="1" x14ac:dyDescent="0.25">
      <c r="A13" s="1"/>
      <c r="B13" s="12" t="s">
        <v>29</v>
      </c>
      <c r="C13" s="12">
        <f t="shared" ca="1" si="3"/>
        <v>31429</v>
      </c>
      <c r="D13" s="12">
        <f t="shared" ca="1" si="3"/>
        <v>37860</v>
      </c>
      <c r="E13" s="12">
        <f t="shared" ca="1" si="3"/>
        <v>27256</v>
      </c>
      <c r="F13" s="12">
        <f t="shared" ca="1" si="3"/>
        <v>20756</v>
      </c>
      <c r="G13" s="12">
        <f t="shared" ca="1" si="3"/>
        <v>35281</v>
      </c>
      <c r="H13" s="12">
        <f t="shared" ca="1" si="3"/>
        <v>30186</v>
      </c>
      <c r="I13" s="12">
        <f t="shared" ca="1" si="3"/>
        <v>36474</v>
      </c>
      <c r="J13" s="12">
        <f t="shared" ca="1" si="3"/>
        <v>37476</v>
      </c>
      <c r="K13" s="24"/>
      <c r="L13" s="49"/>
      <c r="M13" s="49"/>
      <c r="N13" s="49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ht="31.2" customHeight="1" x14ac:dyDescent="0.25">
      <c r="A14" s="1"/>
      <c r="B14" s="12" t="s">
        <v>30</v>
      </c>
      <c r="C14" s="12">
        <f t="shared" ca="1" si="3"/>
        <v>15828</v>
      </c>
      <c r="D14" s="12">
        <f t="shared" ca="1" si="3"/>
        <v>39400</v>
      </c>
      <c r="E14" s="12">
        <f t="shared" ca="1" si="3"/>
        <v>30565</v>
      </c>
      <c r="F14" s="12">
        <f t="shared" ca="1" si="3"/>
        <v>34668</v>
      </c>
      <c r="G14" s="12">
        <f t="shared" ca="1" si="3"/>
        <v>39195</v>
      </c>
      <c r="H14" s="12">
        <f t="shared" ca="1" si="3"/>
        <v>17826</v>
      </c>
      <c r="I14" s="12">
        <f t="shared" ca="1" si="3"/>
        <v>31226</v>
      </c>
      <c r="J14" s="12">
        <f t="shared" ca="1" si="3"/>
        <v>13756</v>
      </c>
      <c r="K14" s="24"/>
      <c r="L14" s="49"/>
      <c r="M14" s="49"/>
      <c r="N14" s="49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ht="28.2" customHeight="1" x14ac:dyDescent="0.25">
      <c r="A15" s="1"/>
      <c r="B15" s="12" t="s">
        <v>31</v>
      </c>
      <c r="C15" s="12">
        <f t="shared" ca="1" si="3"/>
        <v>26142</v>
      </c>
      <c r="D15" s="12">
        <f t="shared" ca="1" si="3"/>
        <v>31934</v>
      </c>
      <c r="E15" s="12">
        <f t="shared" ca="1" si="3"/>
        <v>24507</v>
      </c>
      <c r="F15" s="12">
        <f t="shared" ca="1" si="3"/>
        <v>18346</v>
      </c>
      <c r="G15" s="12">
        <f t="shared" ca="1" si="3"/>
        <v>10107</v>
      </c>
      <c r="H15" s="12">
        <f t="shared" ca="1" si="3"/>
        <v>30562</v>
      </c>
      <c r="I15" s="12">
        <f t="shared" ca="1" si="3"/>
        <v>34699</v>
      </c>
      <c r="J15" s="12">
        <f t="shared" ca="1" si="3"/>
        <v>37446</v>
      </c>
      <c r="K15" s="24"/>
      <c r="L15" s="49"/>
      <c r="M15" s="49"/>
      <c r="N15" s="49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ht="15.75" customHeight="1" x14ac:dyDescent="0.25">
      <c r="A16" s="1"/>
      <c r="B16" s="12" t="s">
        <v>32</v>
      </c>
      <c r="C16" s="12">
        <f t="shared" ca="1" si="3"/>
        <v>16732</v>
      </c>
      <c r="D16" s="12">
        <f t="shared" ca="1" si="3"/>
        <v>39535</v>
      </c>
      <c r="E16" s="12">
        <f t="shared" ca="1" si="3"/>
        <v>12877</v>
      </c>
      <c r="F16" s="12">
        <f t="shared" ca="1" si="3"/>
        <v>36258</v>
      </c>
      <c r="G16" s="12">
        <f t="shared" ca="1" si="3"/>
        <v>13404</v>
      </c>
      <c r="H16" s="12">
        <f t="shared" ca="1" si="3"/>
        <v>18557</v>
      </c>
      <c r="I16" s="12">
        <f t="shared" ca="1" si="3"/>
        <v>39232</v>
      </c>
      <c r="J16" s="12">
        <f t="shared" ca="1" si="3"/>
        <v>38561</v>
      </c>
      <c r="K16" s="24"/>
      <c r="L16" s="49"/>
      <c r="M16" s="49"/>
      <c r="N16" s="49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ht="15.75" customHeight="1" x14ac:dyDescent="0.25">
      <c r="A17" s="1"/>
      <c r="B17" s="26" t="s">
        <v>33</v>
      </c>
      <c r="C17" s="26">
        <f t="shared" ref="C17:J17" ca="1" si="4">SUM(C12:C16)</f>
        <v>103351</v>
      </c>
      <c r="D17" s="26">
        <f t="shared" ca="1" si="4"/>
        <v>180702</v>
      </c>
      <c r="E17" s="26">
        <f t="shared" ca="1" si="4"/>
        <v>134963</v>
      </c>
      <c r="F17" s="26">
        <f t="shared" ca="1" si="4"/>
        <v>133390</v>
      </c>
      <c r="G17" s="26">
        <f t="shared" ca="1" si="4"/>
        <v>118544</v>
      </c>
      <c r="H17" s="26">
        <f t="shared" ca="1" si="4"/>
        <v>127479</v>
      </c>
      <c r="I17" s="26">
        <f t="shared" ca="1" si="4"/>
        <v>164430</v>
      </c>
      <c r="J17" s="27">
        <f t="shared" ca="1" si="4"/>
        <v>148407</v>
      </c>
      <c r="K17" s="24"/>
      <c r="L17" s="49"/>
      <c r="M17" s="49"/>
      <c r="N17" s="49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ht="15.6" x14ac:dyDescent="0.25">
      <c r="A18" s="28"/>
      <c r="B18" s="12"/>
      <c r="C18" s="12"/>
      <c r="D18" s="12"/>
      <c r="E18" s="12"/>
      <c r="F18" s="12"/>
      <c r="G18" s="12"/>
      <c r="H18" s="12"/>
      <c r="I18" s="12"/>
      <c r="J18" s="12"/>
      <c r="K18" s="24"/>
      <c r="L18" s="49"/>
      <c r="M18" s="49"/>
      <c r="N18" s="49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ht="31.2" hidden="1" customHeight="1" x14ac:dyDescent="0.25">
      <c r="A19" s="12"/>
      <c r="B19" s="29"/>
      <c r="C19" s="29"/>
      <c r="D19" s="29"/>
      <c r="E19" s="29"/>
      <c r="F19" s="29"/>
      <c r="G19" s="29"/>
      <c r="H19" s="29"/>
      <c r="I19" s="29"/>
      <c r="J19" s="29"/>
      <c r="K19" s="24"/>
      <c r="L19" s="49"/>
      <c r="M19" s="49"/>
      <c r="N19" s="49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ht="45" customHeight="1" x14ac:dyDescent="0.25">
      <c r="A20" s="12"/>
      <c r="B20" s="30" t="s">
        <v>34</v>
      </c>
      <c r="C20" s="31">
        <f ca="1">C5/'الربح والخسارة'!C5*360</f>
        <v>84.016800000000003</v>
      </c>
      <c r="D20" s="31">
        <f ca="1">D5/'الربح والخسارة'!D5*360</f>
        <v>27.316800000000001</v>
      </c>
      <c r="E20" s="31">
        <f ca="1">E5/'الربح والخسارة'!E5*360</f>
        <v>59.04</v>
      </c>
      <c r="F20" s="31">
        <f t="shared" ref="F20:F24" ca="1" si="5">AVERAGE(C20:E20)</f>
        <v>56.791200000000003</v>
      </c>
      <c r="G20" s="31">
        <f t="shared" ref="G20:G24" ca="1" si="6">AVERAGE(C20:E20)</f>
        <v>56.791200000000003</v>
      </c>
      <c r="H20" s="31">
        <f t="shared" ref="H20:H24" ca="1" si="7">AVERAGE(C20:E20)</f>
        <v>56.791200000000003</v>
      </c>
      <c r="I20" s="31">
        <f t="shared" ref="I20:I24" ca="1" si="8">AVERAGE(C20:E20)</f>
        <v>56.791200000000003</v>
      </c>
      <c r="J20" s="31">
        <f t="shared" ref="J20:J24" ca="1" si="9">AVERAGE(C20:E20)</f>
        <v>56.791200000000003</v>
      </c>
      <c r="K20" s="24"/>
      <c r="L20" s="49"/>
      <c r="M20" s="49"/>
      <c r="N20" s="49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ht="45" customHeight="1" x14ac:dyDescent="0.25">
      <c r="A21" s="12"/>
      <c r="B21" s="30" t="s">
        <v>35</v>
      </c>
      <c r="C21" s="31">
        <f ca="1">-C6/'الربح والخسارة'!C6*360</f>
        <v>165.339</v>
      </c>
      <c r="D21" s="31">
        <f ca="1">-D6/'الربح والخسارة'!D6*360</f>
        <v>72.661500000000004</v>
      </c>
      <c r="E21" s="31">
        <f ca="1">-E6/'الربح والخسارة'!E6*360</f>
        <v>48.854769230769229</v>
      </c>
      <c r="F21" s="31">
        <f t="shared" ca="1" si="5"/>
        <v>95.618423076923079</v>
      </c>
      <c r="G21" s="31">
        <f t="shared" ca="1" si="6"/>
        <v>95.618423076923079</v>
      </c>
      <c r="H21" s="31">
        <f t="shared" ca="1" si="7"/>
        <v>95.618423076923079</v>
      </c>
      <c r="I21" s="31">
        <f t="shared" ca="1" si="8"/>
        <v>95.618423076923079</v>
      </c>
      <c r="J21" s="31">
        <f t="shared" ca="1" si="9"/>
        <v>95.618423076923079</v>
      </c>
      <c r="K21" s="24"/>
      <c r="L21" s="49"/>
      <c r="M21" s="49"/>
      <c r="N21" s="49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45" customHeight="1" x14ac:dyDescent="0.25">
      <c r="A22" s="12"/>
      <c r="B22" s="30" t="s">
        <v>36</v>
      </c>
      <c r="C22" s="31">
        <f ca="1">-C12/'الربح والخسارة'!C6*360</f>
        <v>118.98</v>
      </c>
      <c r="D22" s="31">
        <f ca="1">-D12/'الربح والخسارة'!D6*360</f>
        <v>143.8785</v>
      </c>
      <c r="E22" s="31">
        <f ca="1">-E12/'الربح والخسارة'!E6*360</f>
        <v>110.09907692307692</v>
      </c>
      <c r="F22" s="31">
        <f t="shared" ca="1" si="5"/>
        <v>124.31919230769229</v>
      </c>
      <c r="G22" s="31">
        <f t="shared" ca="1" si="6"/>
        <v>124.31919230769229</v>
      </c>
      <c r="H22" s="31">
        <f t="shared" ca="1" si="7"/>
        <v>124.31919230769229</v>
      </c>
      <c r="I22" s="31">
        <f t="shared" ca="1" si="8"/>
        <v>124.31919230769229</v>
      </c>
      <c r="J22" s="31">
        <f t="shared" ca="1" si="9"/>
        <v>124.31919230769229</v>
      </c>
      <c r="K22" s="24"/>
      <c r="L22" s="49"/>
      <c r="M22" s="49"/>
      <c r="N22" s="49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ht="45" customHeight="1" x14ac:dyDescent="0.25">
      <c r="A23" s="12"/>
      <c r="B23" s="30" t="s">
        <v>37</v>
      </c>
      <c r="C23" s="32">
        <f ca="1">C9/'الربح والخسارة'!C5</f>
        <v>0.28354000000000001</v>
      </c>
      <c r="D23" s="32">
        <f ca="1">D9/'الربح والخسارة'!D5</f>
        <v>0.15781333333333333</v>
      </c>
      <c r="E23" s="32">
        <f ca="1">E9/'الربح والخسارة'!E5</f>
        <v>0.17132500000000001</v>
      </c>
      <c r="F23" s="32">
        <f t="shared" ca="1" si="5"/>
        <v>0.20422611111111114</v>
      </c>
      <c r="G23" s="32">
        <f t="shared" ca="1" si="6"/>
        <v>0.20422611111111114</v>
      </c>
      <c r="H23" s="32">
        <f t="shared" ca="1" si="7"/>
        <v>0.20422611111111114</v>
      </c>
      <c r="I23" s="32">
        <f t="shared" ca="1" si="8"/>
        <v>0.20422611111111114</v>
      </c>
      <c r="J23" s="32">
        <f t="shared" ca="1" si="9"/>
        <v>0.20422611111111114</v>
      </c>
      <c r="K23" s="24"/>
      <c r="L23" s="49"/>
      <c r="M23" s="49"/>
      <c r="N23" s="49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ht="45" customHeight="1" x14ac:dyDescent="0.25">
      <c r="A24" s="12"/>
      <c r="B24" s="30" t="s">
        <v>38</v>
      </c>
      <c r="C24" s="33">
        <f ca="1">C15/'الربح والخسارة'!C5</f>
        <v>0.26141999999999999</v>
      </c>
      <c r="D24" s="33">
        <f ca="1">D15/'الربح والخسارة'!D5</f>
        <v>0.21289333333333332</v>
      </c>
      <c r="E24" s="33">
        <f ca="1">E15/'الربح والخسارة'!E5</f>
        <v>0.12253500000000001</v>
      </c>
      <c r="F24" s="33">
        <f t="shared" ca="1" si="5"/>
        <v>0.19894944444444443</v>
      </c>
      <c r="G24" s="33">
        <f t="shared" ca="1" si="6"/>
        <v>0.19894944444444443</v>
      </c>
      <c r="H24" s="33">
        <f t="shared" ca="1" si="7"/>
        <v>0.19894944444444443</v>
      </c>
      <c r="I24" s="33">
        <f t="shared" ca="1" si="8"/>
        <v>0.19894944444444443</v>
      </c>
      <c r="J24" s="33">
        <f t="shared" ca="1" si="9"/>
        <v>0.19894944444444443</v>
      </c>
      <c r="K24" s="24"/>
      <c r="L24" s="49"/>
      <c r="M24" s="49"/>
      <c r="N24" s="49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ht="15.75" customHeight="1" x14ac:dyDescent="0.2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24"/>
      <c r="L25" s="49"/>
      <c r="M25" s="49"/>
      <c r="N25" s="49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ht="15.75" customHeight="1" x14ac:dyDescent="0.25">
      <c r="A26" s="12"/>
      <c r="B26" s="34" t="s">
        <v>39</v>
      </c>
      <c r="C26" s="34">
        <f t="shared" ref="C26:J26" ca="1" si="10">C10-C17</f>
        <v>11930</v>
      </c>
      <c r="D26" s="34">
        <f t="shared" ca="1" si="10"/>
        <v>-80647</v>
      </c>
      <c r="E26" s="34">
        <f t="shared" ca="1" si="10"/>
        <v>-2752</v>
      </c>
      <c r="F26" s="34">
        <f t="shared" ca="1" si="10"/>
        <v>5284</v>
      </c>
      <c r="G26" s="34">
        <f t="shared" ca="1" si="10"/>
        <v>21320</v>
      </c>
      <c r="H26" s="34">
        <f t="shared" ca="1" si="10"/>
        <v>2087</v>
      </c>
      <c r="I26" s="35">
        <f t="shared" ca="1" si="10"/>
        <v>-28473</v>
      </c>
      <c r="J26" s="35">
        <f t="shared" ca="1" si="10"/>
        <v>-7280</v>
      </c>
      <c r="K26" s="24"/>
      <c r="L26" s="49"/>
      <c r="M26" s="49"/>
      <c r="N26" s="49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ht="15.6" x14ac:dyDescent="0.25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4"/>
      <c r="M27" s="4"/>
      <c r="N27" s="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x14ac:dyDescent="0.25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4"/>
      <c r="M28" s="4"/>
      <c r="N28" s="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x14ac:dyDescent="0.25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4"/>
      <c r="M29" s="4"/>
      <c r="N29" s="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x14ac:dyDescent="0.25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4"/>
      <c r="M30" s="4"/>
      <c r="N30" s="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x14ac:dyDescent="0.25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4"/>
      <c r="M31" s="4"/>
      <c r="N31" s="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x14ac:dyDescent="0.25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4"/>
      <c r="M32" s="4"/>
      <c r="N32" s="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x14ac:dyDescent="0.25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4"/>
      <c r="M33" s="4"/>
      <c r="N33" s="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x14ac:dyDescent="0.2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4"/>
      <c r="M34" s="4"/>
      <c r="N34" s="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x14ac:dyDescent="0.2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4"/>
      <c r="M35" s="4"/>
      <c r="N35" s="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x14ac:dyDescent="0.2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4"/>
      <c r="M36" s="4"/>
      <c r="N36" s="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spans="1:26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spans="1:26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spans="1:26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spans="1:26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spans="1:26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spans="1:26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spans="1:26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spans="1:26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spans="1:26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spans="1:26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spans="1:26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spans="1:26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spans="1:26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spans="1:26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spans="1:26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spans="1:26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spans="1:26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spans="1:26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spans="1:26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spans="1:26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spans="1:26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spans="1:26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spans="1:26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spans="1:26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spans="1:26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spans="1:26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spans="1:26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spans="1:26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spans="1:26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spans="1:26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spans="1:26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spans="1:26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spans="1:26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spans="1:26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spans="1:26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spans="1:26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spans="1:26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spans="1:26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spans="1:26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spans="1:26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spans="1:26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spans="1:26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spans="1:26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spans="1:26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spans="1:26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spans="1:26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spans="1:26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spans="1:26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spans="1:26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spans="1:26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spans="1:26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spans="1:26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spans="1:26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spans="1:26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spans="1:26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spans="1:26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spans="1:26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spans="1:26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spans="1:26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spans="1:26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spans="1:26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spans="1:26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spans="1:26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spans="1:26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spans="1:26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spans="1:26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spans="1:26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spans="1:26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spans="1:26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spans="1:26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spans="1:26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spans="1:26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spans="1:26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spans="1:26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spans="1:26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spans="1:26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spans="1:26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spans="1:26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spans="1:26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spans="1:26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spans="1:26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spans="1:26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spans="1:26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spans="1:26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spans="1:26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spans="1:26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spans="1:26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spans="1:26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spans="1:26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spans="1:26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spans="1:26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spans="1:26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spans="1:26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spans="1:26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spans="1:26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spans="1:26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spans="1:26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spans="1:26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spans="1:26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spans="1:26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spans="1:26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spans="1:26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spans="1:26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spans="1:26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spans="1:26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spans="1:26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spans="1:26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spans="1:26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spans="1:26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spans="1:26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spans="1:26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spans="1:26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spans="1:26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spans="1:26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spans="1:26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spans="1:26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spans="1:26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spans="1:26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spans="1:26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spans="1:26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spans="1:26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spans="1:26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spans="1:26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spans="1:26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spans="1:26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spans="1:26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spans="1:26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spans="1:26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spans="1:26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spans="1:26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spans="1:26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spans="1:26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spans="1:26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spans="1:26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spans="1:26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spans="1:26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spans="1:26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spans="1:26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spans="1:26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spans="1:26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spans="1:26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spans="1:26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spans="1:26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spans="1:26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spans="1:26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spans="1:26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spans="1:26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spans="1:26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spans="1:26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spans="1:26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spans="1:26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spans="1:26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spans="1:26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spans="1:26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spans="1:26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spans="1:26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spans="1:26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spans="1:26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spans="1:26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spans="1:26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spans="1:26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spans="1:26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spans="1:26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spans="1:26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spans="1:26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spans="1:26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spans="1:26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spans="1:26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spans="1:26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spans="1:26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spans="1:26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spans="1:26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spans="1:26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spans="1:26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spans="1:26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spans="1:26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spans="1:26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spans="1:26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spans="1:26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spans="1:26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spans="1:26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spans="1:26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spans="1:26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spans="1:26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spans="1:26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spans="1:26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spans="1:26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spans="1:26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spans="1:26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spans="1:26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spans="1:26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spans="1:26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spans="1:26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spans="1:26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spans="1:26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spans="1:26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spans="1:26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spans="1:26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spans="1:26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spans="1:26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spans="1:26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spans="1:26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spans="1:26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spans="1:26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spans="1:26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spans="1:26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spans="1:26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spans="1:26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spans="1:26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spans="1:26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spans="1:26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spans="1:26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spans="1:26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spans="1:26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spans="1:26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spans="1:26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spans="1:26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spans="1:26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spans="1:26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spans="1:26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spans="1:26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spans="1:26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spans="1:26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spans="1:26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spans="1:26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spans="1:26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spans="1:26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spans="1:26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spans="1:26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spans="1:26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spans="1:26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spans="1:26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spans="1:26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spans="1:26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spans="1:26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spans="1:26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spans="1:26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spans="1:26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spans="1:26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spans="1:26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spans="1:26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spans="1:26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spans="1:26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spans="1:26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spans="1:26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spans="1:26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spans="1:26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spans="1:26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spans="1:26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spans="1:26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spans="1:26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spans="1:26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spans="1:26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spans="1:26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spans="1:26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spans="1:26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spans="1:26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spans="1:26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spans="1:26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spans="1:26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spans="1:26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spans="1:26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spans="1:26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spans="1:26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spans="1:26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spans="1:26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spans="1:26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spans="1:26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spans="1:26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spans="1:26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spans="1:26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spans="1:26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spans="1:26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spans="1:26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spans="1:26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spans="1:26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spans="1:26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spans="1:26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spans="1:26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spans="1:26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spans="1:26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spans="1:26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spans="1:26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spans="1:26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spans="1:26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spans="1:26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spans="1:26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spans="1:26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spans="1:26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spans="1:26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spans="1:26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spans="1:26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spans="1:26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spans="1:26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spans="1:26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spans="1:26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spans="1:26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spans="1:26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spans="1:26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spans="1:26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spans="1:26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spans="1:26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spans="1:26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spans="1:26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spans="1:26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spans="1:26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spans="1:26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spans="1:26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spans="1:26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spans="1:26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spans="1:26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spans="1:26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spans="1:26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spans="1:26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spans="1:26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spans="1:26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spans="1:26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spans="1:26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spans="1:26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spans="1:26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spans="1:26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spans="1:26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spans="1:26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spans="1:26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spans="1:26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spans="1:26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spans="1:26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spans="1:26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spans="1:26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spans="1:26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spans="1:26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spans="1:26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spans="1:26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spans="1:26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spans="1:26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spans="1:26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spans="1:26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spans="1:26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spans="1:26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spans="1:26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spans="1:26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spans="1:26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spans="1:26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spans="1:26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spans="1:26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spans="1:26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spans="1:26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spans="1:26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spans="1:26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spans="1:26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spans="1:26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spans="1:26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spans="1:26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spans="1:26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spans="1:26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spans="1:26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spans="1:26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spans="1:26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spans="1:26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spans="1:26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spans="1:26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spans="1:26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spans="1:26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spans="1:26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spans="1:26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spans="1:26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spans="1:26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spans="1:26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spans="1:26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spans="1:26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spans="1:26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spans="1:26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spans="1:26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spans="1:26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spans="1:26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spans="1:26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spans="1:26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spans="1:26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spans="1:26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spans="1:26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spans="1:26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spans="1:26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spans="1:26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spans="1:26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spans="1:26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spans="1:26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spans="1:26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spans="1:26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spans="1:26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spans="1:26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spans="1:26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spans="1:26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spans="1:26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spans="1:26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spans="1:26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spans="1:26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spans="1:26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spans="1:26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spans="1:26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spans="1:26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spans="1:26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spans="1:26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spans="1:26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spans="1:26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spans="1:26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spans="1:26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spans="1:26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spans="1:26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spans="1:26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spans="1:26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spans="1:26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spans="1:26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spans="1:26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spans="1:26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spans="1:26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spans="1:26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spans="1:26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spans="1:26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spans="1:26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spans="1:26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spans="1:26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spans="1:26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spans="1:26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spans="1:26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spans="1:26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spans="1:26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spans="1:26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spans="1:26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spans="1:26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spans="1:26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spans="1:26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spans="1:26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spans="1:26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spans="1:26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spans="1:26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spans="1:26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spans="1:26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spans="1:26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spans="1:26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spans="1:26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spans="1:26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spans="1:26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spans="1:26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spans="1:26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spans="1:26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spans="1:26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spans="1:26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spans="1:26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spans="1:26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spans="1:26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spans="1:26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spans="1:26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spans="1:26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spans="1:26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spans="1:26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spans="1:26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spans="1:26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spans="1:26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spans="1:26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spans="1:26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spans="1:26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spans="1:26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spans="1:26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spans="1:26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spans="1:26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spans="1:26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spans="1:26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spans="1:26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spans="1:26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spans="1:26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spans="1:26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spans="1:26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spans="1:26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spans="1:26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spans="1:26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spans="1:26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spans="1:26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spans="1:26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spans="1:26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spans="1:26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spans="1:26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spans="1:26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spans="1:26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spans="1:26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spans="1:26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spans="1:26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spans="1:26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spans="1:26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spans="1:26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spans="1:26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spans="1:26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spans="1:26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spans="1:26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spans="1:26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spans="1:26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spans="1:26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spans="1:26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spans="1:26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spans="1:26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spans="1:26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spans="1:26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spans="1:26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spans="1:26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spans="1:26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spans="1:26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spans="1:26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spans="1:26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spans="1:26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spans="1:26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spans="1:26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spans="1:26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spans="1:26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spans="1:26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spans="1:26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spans="1:26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spans="1:26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spans="1:26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spans="1:26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spans="1:26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spans="1:26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spans="1:26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spans="1:26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spans="1:26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spans="1:26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spans="1:26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spans="1:26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spans="1:26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spans="1:26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spans="1:26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spans="1:26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spans="1:26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spans="1:26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spans="1:26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spans="1:26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spans="1:26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spans="1:26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spans="1:26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spans="1:26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spans="1:26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spans="1:26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spans="1:26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spans="1:26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spans="1:26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spans="1:26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spans="1:26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spans="1:26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spans="1:26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spans="1:26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spans="1:26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spans="1:26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spans="1:26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spans="1:26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spans="1:26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spans="1:26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spans="1:26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spans="1:26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spans="1:26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spans="1:26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spans="1:26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spans="1:26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spans="1:26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spans="1:26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spans="1:26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spans="1:26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spans="1:26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spans="1:26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spans="1:26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spans="1:26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spans="1:26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spans="1:26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spans="1:26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spans="1:26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spans="1:26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spans="1:26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spans="1:26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spans="1:26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spans="1:26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spans="1:26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spans="1:26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spans="1:26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spans="1:26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spans="1:26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spans="1:26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spans="1:26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spans="1:26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spans="1:26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spans="1:26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spans="1:26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spans="1:26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spans="1:26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spans="1:26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spans="1:26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spans="1:26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spans="1:26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spans="1:26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spans="1:26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spans="1:26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spans="1:26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spans="1:26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spans="1:26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spans="1:26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spans="1:26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spans="1:26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spans="1:26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spans="1:26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spans="1:26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spans="1:26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spans="1:26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spans="1:26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spans="1:26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spans="1:26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spans="1:26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spans="1:26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spans="1:26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spans="1:26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spans="1:26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spans="1:26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spans="1:26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spans="1:26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spans="1:26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spans="1:26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spans="1:26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spans="1:26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spans="1:26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spans="1:26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spans="1:26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spans="1:26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spans="1:26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spans="1:26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spans="1:26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spans="1:26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spans="1:26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spans="1:26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spans="1:26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spans="1:26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spans="1:26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1">
    <mergeCell ref="F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rightToLeft="1" tabSelected="1" topLeftCell="A13" workbookViewId="0">
      <selection activeCell="A6" sqref="A6"/>
    </sheetView>
  </sheetViews>
  <sheetFormatPr defaultColWidth="12.6640625" defaultRowHeight="15.75" customHeight="1" x14ac:dyDescent="0.25"/>
  <sheetData>
    <row r="1" spans="1:26" x14ac:dyDescent="0.25">
      <c r="A1" s="36"/>
      <c r="B1" s="23" t="s">
        <v>40</v>
      </c>
      <c r="C1" s="36"/>
      <c r="D1" s="36"/>
      <c r="E1" s="36"/>
      <c r="F1" s="36"/>
      <c r="G1" s="36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</row>
    <row r="2" spans="1:26" x14ac:dyDescent="0.25">
      <c r="A2" s="36"/>
      <c r="B2" s="23"/>
      <c r="C2" s="36"/>
      <c r="D2" s="36"/>
      <c r="E2" s="36"/>
      <c r="F2" s="36"/>
      <c r="G2" s="36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</row>
    <row r="3" spans="1:26" x14ac:dyDescent="0.25">
      <c r="A3" s="36"/>
      <c r="B3" s="38"/>
      <c r="C3" s="47" t="s">
        <v>2</v>
      </c>
      <c r="D3" s="45"/>
      <c r="E3" s="45"/>
      <c r="F3" s="45"/>
      <c r="G3" s="45"/>
      <c r="H3" s="37"/>
      <c r="I3" s="48"/>
      <c r="J3" s="49"/>
      <c r="K3" s="49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</row>
    <row r="4" spans="1:26" x14ac:dyDescent="0.25">
      <c r="A4" s="36"/>
      <c r="B4" s="39" t="s">
        <v>3</v>
      </c>
      <c r="C4" s="40">
        <v>2023</v>
      </c>
      <c r="D4" s="40">
        <v>2024</v>
      </c>
      <c r="E4" s="40">
        <v>2025</v>
      </c>
      <c r="F4" s="40">
        <v>2026</v>
      </c>
      <c r="G4" s="40">
        <v>2027</v>
      </c>
      <c r="H4" s="37"/>
      <c r="I4" s="49"/>
      <c r="J4" s="49"/>
      <c r="K4" s="49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</row>
    <row r="5" spans="1:26" ht="94.8" customHeight="1" x14ac:dyDescent="0.25">
      <c r="A5" s="36"/>
      <c r="B5" s="38" t="s">
        <v>8</v>
      </c>
      <c r="C5" s="38">
        <f ca="1">'الربح والخسارة'!G9</f>
        <v>143789</v>
      </c>
      <c r="D5" s="38">
        <f ca="1">'الربح والخسارة'!H9</f>
        <v>127951</v>
      </c>
      <c r="E5" s="38">
        <f ca="1">'الربح والخسارة'!I9</f>
        <v>140757</v>
      </c>
      <c r="F5" s="38">
        <f ca="1">'الربح والخسارة'!J9</f>
        <v>175949</v>
      </c>
      <c r="G5" s="38">
        <f ca="1">'الربح والخسارة'!K9</f>
        <v>100009</v>
      </c>
      <c r="H5" s="37"/>
      <c r="I5" s="49"/>
      <c r="J5" s="49"/>
      <c r="K5" s="49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 spans="1:26" ht="50.4" customHeight="1" x14ac:dyDescent="0.25">
      <c r="A6" s="36"/>
      <c r="B6" s="38" t="s">
        <v>11</v>
      </c>
      <c r="C6" s="38">
        <f>'الربح والخسارة'!G12</f>
        <v>-59</v>
      </c>
      <c r="D6" s="38">
        <f>'الربح والخسارة'!H12</f>
        <v>-55</v>
      </c>
      <c r="E6" s="38">
        <f>'الربح والخسارة'!I12</f>
        <v>-51</v>
      </c>
      <c r="F6" s="38">
        <f>'الربح والخسارة'!J12</f>
        <v>-47</v>
      </c>
      <c r="G6" s="38">
        <f>'الربح والخسارة'!K12</f>
        <v>-41</v>
      </c>
      <c r="H6" s="37"/>
      <c r="I6" s="49"/>
      <c r="J6" s="49"/>
      <c r="K6" s="49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spans="1:26" ht="50.4" customHeight="1" x14ac:dyDescent="0.25">
      <c r="A7" s="36"/>
      <c r="B7" s="38" t="s">
        <v>13</v>
      </c>
      <c r="C7" s="38">
        <f>'الربح والخسارة'!G14</f>
        <v>-93</v>
      </c>
      <c r="D7" s="38">
        <f>'الربح والخسارة'!H14</f>
        <v>-95</v>
      </c>
      <c r="E7" s="38">
        <f>'الربح والخسارة'!I14</f>
        <v>-98</v>
      </c>
      <c r="F7" s="38">
        <f>'الربح والخسارة'!J14</f>
        <v>-100</v>
      </c>
      <c r="G7" s="38">
        <f>'الربح والخسارة'!K14</f>
        <v>-103</v>
      </c>
      <c r="H7" s="37"/>
      <c r="I7" s="49"/>
      <c r="J7" s="49"/>
      <c r="K7" s="49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</row>
    <row r="8" spans="1:26" ht="50.4" customHeight="1" x14ac:dyDescent="0.25">
      <c r="A8" s="36"/>
      <c r="B8" s="38" t="s">
        <v>41</v>
      </c>
      <c r="C8" s="38">
        <f ca="1">-('الميزانية العمومية'!F5-'الميزانية العمومية'!E5)</f>
        <v>-4112</v>
      </c>
      <c r="D8" s="38">
        <f ca="1">-('الميزانية العمومية'!G5-'الميزانية العمومية'!F5)</f>
        <v>7075</v>
      </c>
      <c r="E8" s="38">
        <f ca="1">-('الميزانية العمومية'!H5-'الميزانية العمومية'!G5)</f>
        <v>16916</v>
      </c>
      <c r="F8" s="38">
        <f ca="1">-('الميزانية العمومية'!I5-'الميزانية العمومية'!H5)</f>
        <v>-26259</v>
      </c>
      <c r="G8" s="38">
        <f ca="1">-('الميزانية العمومية'!J5-'الميزانية العمومية'!I5)</f>
        <v>290</v>
      </c>
      <c r="H8" s="37"/>
      <c r="I8" s="49"/>
      <c r="J8" s="49"/>
      <c r="K8" s="49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 spans="1:26" ht="50.4" customHeight="1" x14ac:dyDescent="0.25">
      <c r="A9" s="36"/>
      <c r="B9" s="38" t="s">
        <v>42</v>
      </c>
      <c r="C9" s="38">
        <f ca="1">-('الميزانية العمومية'!F6-'الميزانية العمومية'!E6)</f>
        <v>-11000</v>
      </c>
      <c r="D9" s="38">
        <f ca="1">-('الميزانية العمومية'!G6-'الميزانية العمومية'!F6)</f>
        <v>1532</v>
      </c>
      <c r="E9" s="38">
        <f ca="1">-('الميزانية العمومية'!H6-'الميزانية العمومية'!G6)</f>
        <v>-5948</v>
      </c>
      <c r="F9" s="38">
        <f ca="1">-('الميزانية العمومية'!I6-'الميزانية العمومية'!H6)</f>
        <v>11718</v>
      </c>
      <c r="G9" s="38">
        <f ca="1">-('الميزانية العمومية'!J6-'الميزانية العمومية'!I6)</f>
        <v>-17218</v>
      </c>
      <c r="H9" s="37"/>
      <c r="I9" s="49"/>
      <c r="J9" s="49"/>
      <c r="K9" s="49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</row>
    <row r="10" spans="1:26" ht="50.4" customHeight="1" x14ac:dyDescent="0.25">
      <c r="A10" s="36"/>
      <c r="B10" s="38" t="s">
        <v>43</v>
      </c>
      <c r="C10" s="38">
        <f ca="1">'الميزانية العمومية'!F12-'الميزانية العمومية'!E12</f>
        <v>-16396</v>
      </c>
      <c r="D10" s="38">
        <f ca="1">'الميزانية العمومية'!G12-'الميزانية العمومية'!F12</f>
        <v>-2805</v>
      </c>
      <c r="E10" s="38">
        <f ca="1">'الميزانية العمومية'!H12-'الميزانية العمومية'!G12</f>
        <v>9791</v>
      </c>
      <c r="F10" s="38">
        <f ca="1">'الميزانية العمومية'!I12-'الميزانية العمومية'!H12</f>
        <v>-7549</v>
      </c>
      <c r="G10" s="38">
        <f ca="1">'الميزانية العمومية'!J12-'الميزانية العمومية'!I12</f>
        <v>-1631</v>
      </c>
      <c r="H10" s="37"/>
      <c r="I10" s="49"/>
      <c r="J10" s="49"/>
      <c r="K10" s="49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 spans="1:26" ht="50.4" customHeight="1" x14ac:dyDescent="0.25">
      <c r="A11" s="36"/>
      <c r="B11" s="38" t="s">
        <v>44</v>
      </c>
      <c r="C11" s="38">
        <f ca="1">-('الميزانية العمومية'!F9-'الميزانية العمومية'!E9)</f>
        <v>1717</v>
      </c>
      <c r="D11" s="38">
        <f ca="1">-('الميزانية العمومية'!G9-'الميزانية العمومية'!F9)</f>
        <v>1756</v>
      </c>
      <c r="E11" s="38">
        <f ca="1">-('الميزانية العمومية'!H9-'الميزانية العمومية'!G9)</f>
        <v>-5037</v>
      </c>
      <c r="F11" s="38">
        <f ca="1">-('الميزانية العمومية'!I9-'الميزانية العمومية'!H9)</f>
        <v>7601</v>
      </c>
      <c r="G11" s="38">
        <f ca="1">-('الميزانية العمومية'!J9-'الميزانية العمومية'!I9)</f>
        <v>11730</v>
      </c>
      <c r="H11" s="37"/>
      <c r="I11" s="49"/>
      <c r="J11" s="49"/>
      <c r="K11" s="49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</row>
    <row r="12" spans="1:26" ht="50.4" customHeight="1" x14ac:dyDescent="0.25">
      <c r="A12" s="36"/>
      <c r="B12" s="38" t="s">
        <v>45</v>
      </c>
      <c r="C12" s="38">
        <f ca="1">'الميزانية العمومية'!F15-'الميزانية العمومية'!E15</f>
        <v>-6161</v>
      </c>
      <c r="D12" s="38">
        <f ca="1">'الميزانية العمومية'!G15-'الميزانية العمومية'!F15</f>
        <v>-8239</v>
      </c>
      <c r="E12" s="38">
        <f ca="1">'الميزانية العمومية'!H15-'الميزانية العمومية'!G15</f>
        <v>20455</v>
      </c>
      <c r="F12" s="38">
        <f ca="1">'الميزانية العمومية'!I15-'الميزانية العمومية'!H15</f>
        <v>4137</v>
      </c>
      <c r="G12" s="38">
        <f ca="1">'الميزانية العمومية'!J15-'الميزانية العمومية'!I15</f>
        <v>2747</v>
      </c>
      <c r="H12" s="37"/>
      <c r="I12" s="49"/>
      <c r="J12" s="49"/>
      <c r="K12" s="49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</row>
    <row r="13" spans="1:26" ht="50.4" customHeight="1" x14ac:dyDescent="0.25">
      <c r="A13" s="36"/>
      <c r="B13" s="38" t="s">
        <v>46</v>
      </c>
      <c r="C13" s="38">
        <v>-58</v>
      </c>
      <c r="D13" s="38">
        <v>-56</v>
      </c>
      <c r="E13" s="38">
        <v>-56</v>
      </c>
      <c r="F13" s="38">
        <v>-56</v>
      </c>
      <c r="G13" s="38">
        <v>-56</v>
      </c>
      <c r="H13" s="37"/>
      <c r="I13" s="49"/>
      <c r="J13" s="49"/>
      <c r="K13" s="49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</row>
    <row r="14" spans="1:26" ht="50.4" customHeight="1" x14ac:dyDescent="0.25">
      <c r="A14" s="36"/>
      <c r="B14" s="41" t="s">
        <v>47</v>
      </c>
      <c r="C14" s="42">
        <f t="shared" ref="C14:G14" ca="1" si="0">SUM(C5:C13)</f>
        <v>107627</v>
      </c>
      <c r="D14" s="42">
        <f t="shared" ca="1" si="0"/>
        <v>127064</v>
      </c>
      <c r="E14" s="42">
        <f t="shared" ca="1" si="0"/>
        <v>176729</v>
      </c>
      <c r="F14" s="42">
        <f t="shared" ca="1" si="0"/>
        <v>165394</v>
      </c>
      <c r="G14" s="42">
        <f t="shared" ca="1" si="0"/>
        <v>95727</v>
      </c>
      <c r="H14" s="37"/>
      <c r="I14" s="49"/>
      <c r="J14" s="49"/>
      <c r="K14" s="49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</row>
    <row r="15" spans="1:26" ht="50.4" customHeight="1" x14ac:dyDescent="0.25">
      <c r="A15" s="36"/>
      <c r="B15" s="38" t="s">
        <v>48</v>
      </c>
      <c r="C15" s="38">
        <v>-69</v>
      </c>
      <c r="D15" s="38">
        <v>-71</v>
      </c>
      <c r="E15" s="38">
        <v>-72</v>
      </c>
      <c r="F15" s="38">
        <v>-74</v>
      </c>
      <c r="G15" s="38">
        <v>-77</v>
      </c>
      <c r="H15" s="37"/>
      <c r="I15" s="49"/>
      <c r="J15" s="49"/>
      <c r="K15" s="49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 spans="1:26" ht="50.4" customHeight="1" x14ac:dyDescent="0.25">
      <c r="A16" s="36"/>
      <c r="B16" s="38" t="s">
        <v>49</v>
      </c>
      <c r="C16" s="38">
        <f ca="1">'الميزانية العمومية'!F14-'الميزانية العمومية'!E14</f>
        <v>4103</v>
      </c>
      <c r="D16" s="38">
        <f ca="1">'الميزانية العمومية'!G14-'الميزانية العمومية'!F14</f>
        <v>4527</v>
      </c>
      <c r="E16" s="38">
        <f ca="1">'الميزانية العمومية'!H14-'الميزانية العمومية'!G14</f>
        <v>-21369</v>
      </c>
      <c r="F16" s="38">
        <f ca="1">'الميزانية العمومية'!I14-'الميزانية العمومية'!H14</f>
        <v>13400</v>
      </c>
      <c r="G16" s="38">
        <f ca="1">'الميزانية العمومية'!J14-'الميزانية العمومية'!I14</f>
        <v>-17470</v>
      </c>
      <c r="H16" s="37"/>
      <c r="I16" s="49"/>
      <c r="J16" s="49"/>
      <c r="K16" s="49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</row>
    <row r="17" spans="1:26" ht="50.4" customHeight="1" x14ac:dyDescent="0.25">
      <c r="A17" s="36"/>
      <c r="B17" s="38" t="s">
        <v>50</v>
      </c>
      <c r="C17" s="38" t="s">
        <v>51</v>
      </c>
      <c r="D17" s="38" t="s">
        <v>51</v>
      </c>
      <c r="E17" s="38" t="s">
        <v>51</v>
      </c>
      <c r="F17" s="38" t="s">
        <v>51</v>
      </c>
      <c r="G17" s="38" t="s">
        <v>51</v>
      </c>
      <c r="H17" s="37"/>
      <c r="I17" s="49"/>
      <c r="J17" s="49"/>
      <c r="K17" s="49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</row>
    <row r="18" spans="1:26" ht="50.4" customHeight="1" x14ac:dyDescent="0.25">
      <c r="A18" s="36"/>
      <c r="B18" s="38" t="s">
        <v>52</v>
      </c>
      <c r="C18" s="38" t="s">
        <v>51</v>
      </c>
      <c r="D18" s="38" t="s">
        <v>51</v>
      </c>
      <c r="E18" s="38" t="s">
        <v>51</v>
      </c>
      <c r="F18" s="38" t="s">
        <v>51</v>
      </c>
      <c r="G18" s="38">
        <v>0</v>
      </c>
      <c r="H18" s="37"/>
      <c r="I18" s="49"/>
      <c r="J18" s="49"/>
      <c r="K18" s="49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</row>
    <row r="19" spans="1:26" x14ac:dyDescent="0.25">
      <c r="A19" s="36"/>
      <c r="B19" s="43" t="s">
        <v>53</v>
      </c>
      <c r="C19" s="43">
        <f t="shared" ref="C19:G19" ca="1" si="1">SUM(C14:C16)</f>
        <v>111661</v>
      </c>
      <c r="D19" s="43">
        <f t="shared" ca="1" si="1"/>
        <v>131520</v>
      </c>
      <c r="E19" s="43">
        <f t="shared" ca="1" si="1"/>
        <v>155288</v>
      </c>
      <c r="F19" s="43">
        <f t="shared" ca="1" si="1"/>
        <v>178720</v>
      </c>
      <c r="G19" s="43">
        <f t="shared" ca="1" si="1"/>
        <v>78180</v>
      </c>
      <c r="H19" s="37"/>
      <c r="I19" s="49"/>
      <c r="J19" s="49"/>
      <c r="K19" s="49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</row>
    <row r="20" spans="1:26" x14ac:dyDescent="0.25">
      <c r="A20" s="37"/>
      <c r="B20" s="37"/>
      <c r="C20" s="37"/>
      <c r="D20" s="37"/>
      <c r="E20" s="37"/>
      <c r="F20" s="37"/>
      <c r="G20" s="37"/>
      <c r="H20" s="37"/>
      <c r="I20" s="4"/>
      <c r="J20" s="4"/>
      <c r="K20" s="4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</row>
    <row r="21" spans="1:26" x14ac:dyDescent="0.25">
      <c r="A21" s="37"/>
      <c r="B21" s="37"/>
      <c r="C21" s="37"/>
      <c r="D21" s="37"/>
      <c r="E21" s="37"/>
      <c r="F21" s="37"/>
      <c r="G21" s="37"/>
      <c r="H21" s="37"/>
      <c r="I21" s="4"/>
      <c r="J21" s="4"/>
      <c r="K21" s="4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</row>
    <row r="22" spans="1:26" x14ac:dyDescent="0.25">
      <c r="A22" s="37"/>
      <c r="B22" s="37"/>
      <c r="C22" s="37"/>
      <c r="D22" s="37"/>
      <c r="E22" s="37"/>
      <c r="F22" s="37"/>
      <c r="G22" s="37"/>
      <c r="H22" s="37"/>
      <c r="I22" s="4"/>
      <c r="J22" s="4"/>
      <c r="K22" s="4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</row>
    <row r="23" spans="1:26" x14ac:dyDescent="0.25">
      <c r="A23" s="37"/>
      <c r="B23" s="37"/>
      <c r="C23" s="37"/>
      <c r="D23" s="37"/>
      <c r="E23" s="37"/>
      <c r="F23" s="37"/>
      <c r="G23" s="37"/>
      <c r="H23" s="37"/>
      <c r="I23" s="4"/>
      <c r="J23" s="4"/>
      <c r="K23" s="4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</row>
    <row r="24" spans="1:26" x14ac:dyDescent="0.25">
      <c r="A24" s="37"/>
      <c r="B24" s="37"/>
      <c r="C24" s="37"/>
      <c r="D24" s="37"/>
      <c r="E24" s="37"/>
      <c r="F24" s="37"/>
      <c r="G24" s="37"/>
      <c r="H24" s="37"/>
      <c r="I24" s="4"/>
      <c r="J24" s="4"/>
      <c r="K24" s="4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</row>
    <row r="25" spans="1:26" x14ac:dyDescent="0.25">
      <c r="A25" s="37"/>
      <c r="B25" s="37"/>
      <c r="C25" s="37"/>
      <c r="D25" s="37"/>
      <c r="E25" s="37"/>
      <c r="F25" s="37"/>
      <c r="G25" s="37"/>
      <c r="H25" s="37"/>
      <c r="I25" s="4"/>
      <c r="J25" s="4"/>
      <c r="K25" s="4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</row>
    <row r="26" spans="1:26" x14ac:dyDescent="0.25">
      <c r="A26" s="37"/>
      <c r="B26" s="37"/>
      <c r="C26" s="37"/>
      <c r="D26" s="37"/>
      <c r="E26" s="37"/>
      <c r="F26" s="37"/>
      <c r="G26" s="37"/>
      <c r="H26" s="37"/>
      <c r="I26" s="4"/>
      <c r="J26" s="4"/>
      <c r="K26" s="4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</row>
    <row r="27" spans="1:26" x14ac:dyDescent="0.25">
      <c r="A27" s="37"/>
      <c r="B27" s="37"/>
      <c r="C27" s="37"/>
      <c r="D27" s="37"/>
      <c r="E27" s="37"/>
      <c r="F27" s="37"/>
      <c r="G27" s="37"/>
      <c r="H27" s="37"/>
      <c r="I27" s="4"/>
      <c r="J27" s="4"/>
      <c r="K27" s="4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</row>
    <row r="28" spans="1:26" x14ac:dyDescent="0.25">
      <c r="A28" s="37"/>
      <c r="B28" s="37"/>
      <c r="C28" s="37"/>
      <c r="D28" s="37"/>
      <c r="E28" s="37"/>
      <c r="F28" s="37"/>
      <c r="G28" s="37"/>
      <c r="H28" s="37"/>
      <c r="I28" s="4"/>
      <c r="J28" s="4"/>
      <c r="K28" s="4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</row>
    <row r="29" spans="1:26" x14ac:dyDescent="0.25">
      <c r="A29" s="37"/>
      <c r="B29" s="37"/>
      <c r="C29" s="37"/>
      <c r="D29" s="37"/>
      <c r="E29" s="37"/>
      <c r="F29" s="37"/>
      <c r="G29" s="37"/>
      <c r="H29" s="37"/>
      <c r="I29" s="4"/>
      <c r="J29" s="4"/>
      <c r="K29" s="4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</row>
    <row r="30" spans="1:26" x14ac:dyDescent="0.25">
      <c r="A30" s="37"/>
      <c r="B30" s="37"/>
      <c r="C30" s="37"/>
      <c r="D30" s="37"/>
      <c r="E30" s="37"/>
      <c r="F30" s="37"/>
      <c r="G30" s="37"/>
      <c r="H30" s="37"/>
      <c r="I30" s="4"/>
      <c r="J30" s="4"/>
      <c r="K30" s="4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</row>
    <row r="31" spans="1:26" x14ac:dyDescent="0.25">
      <c r="A31" s="37"/>
      <c r="B31" s="37"/>
      <c r="C31" s="37"/>
      <c r="D31" s="37"/>
      <c r="E31" s="37"/>
      <c r="F31" s="37"/>
      <c r="G31" s="37"/>
      <c r="H31" s="37"/>
      <c r="I31" s="4"/>
      <c r="J31" s="4"/>
      <c r="K31" s="4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</row>
    <row r="32" spans="1:26" x14ac:dyDescent="0.25">
      <c r="A32" s="37"/>
      <c r="B32" s="37"/>
      <c r="C32" s="37"/>
      <c r="D32" s="37"/>
      <c r="E32" s="37"/>
      <c r="F32" s="37"/>
      <c r="G32" s="37"/>
      <c r="H32" s="37"/>
      <c r="I32" s="4"/>
      <c r="J32" s="4"/>
      <c r="K32" s="4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</row>
    <row r="33" spans="1:26" x14ac:dyDescent="0.25">
      <c r="A33" s="37"/>
      <c r="B33" s="37"/>
      <c r="C33" s="37"/>
      <c r="D33" s="37"/>
      <c r="E33" s="37"/>
      <c r="F33" s="37"/>
      <c r="G33" s="37"/>
      <c r="H33" s="37"/>
      <c r="I33" s="4"/>
      <c r="J33" s="4"/>
      <c r="K33" s="4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</row>
    <row r="34" spans="1:26" x14ac:dyDescent="0.25">
      <c r="A34" s="37"/>
      <c r="B34" s="37"/>
      <c r="C34" s="37"/>
      <c r="D34" s="37"/>
      <c r="E34" s="37"/>
      <c r="F34" s="37"/>
      <c r="G34" s="37"/>
      <c r="H34" s="37"/>
      <c r="I34" s="4"/>
      <c r="J34" s="4"/>
      <c r="K34" s="4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 spans="1:26" x14ac:dyDescent="0.25">
      <c r="A35" s="37"/>
      <c r="B35" s="37"/>
      <c r="C35" s="37"/>
      <c r="D35" s="37"/>
      <c r="E35" s="37"/>
      <c r="F35" s="37"/>
      <c r="G35" s="37"/>
      <c r="H35" s="37"/>
      <c r="I35" s="4"/>
      <c r="J35" s="4"/>
      <c r="K35" s="4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</row>
    <row r="36" spans="1:26" x14ac:dyDescent="0.25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</row>
    <row r="37" spans="1:26" x14ac:dyDescent="0.25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</row>
    <row r="38" spans="1:26" x14ac:dyDescent="0.25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</row>
    <row r="39" spans="1:26" x14ac:dyDescent="0.2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</row>
    <row r="40" spans="1:26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</row>
    <row r="41" spans="1:26" x14ac:dyDescent="0.25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</row>
    <row r="42" spans="1:26" x14ac:dyDescent="0.25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</row>
    <row r="43" spans="1:26" x14ac:dyDescent="0.25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</row>
    <row r="44" spans="1:26" x14ac:dyDescent="0.25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</row>
    <row r="45" spans="1:26" x14ac:dyDescent="0.2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</row>
    <row r="46" spans="1:26" x14ac:dyDescent="0.25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</row>
    <row r="47" spans="1:26" x14ac:dyDescent="0.25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</row>
    <row r="48" spans="1:26" x14ac:dyDescent="0.25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</row>
    <row r="49" spans="1:26" x14ac:dyDescent="0.25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</row>
    <row r="50" spans="1:26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</row>
    <row r="51" spans="1:26" x14ac:dyDescent="0.25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</row>
    <row r="52" spans="1:26" x14ac:dyDescent="0.25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</row>
    <row r="53" spans="1:26" x14ac:dyDescent="0.25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</row>
    <row r="54" spans="1:26" x14ac:dyDescent="0.25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</row>
    <row r="55" spans="1:26" x14ac:dyDescent="0.2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</row>
    <row r="56" spans="1:26" x14ac:dyDescent="0.25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</row>
    <row r="57" spans="1:26" x14ac:dyDescent="0.25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</row>
    <row r="58" spans="1:26" x14ac:dyDescent="0.25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</row>
    <row r="59" spans="1:26" x14ac:dyDescent="0.25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</row>
    <row r="60" spans="1:26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</row>
    <row r="61" spans="1:26" x14ac:dyDescent="0.25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</row>
    <row r="62" spans="1:26" x14ac:dyDescent="0.25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</row>
    <row r="63" spans="1:26" x14ac:dyDescent="0.25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</row>
    <row r="64" spans="1:26" x14ac:dyDescent="0.25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</row>
    <row r="65" spans="1:26" x14ac:dyDescent="0.25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</row>
    <row r="66" spans="1:26" x14ac:dyDescent="0.25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</row>
    <row r="67" spans="1:26" x14ac:dyDescent="0.25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</row>
    <row r="68" spans="1:26" x14ac:dyDescent="0.25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</row>
    <row r="69" spans="1:26" x14ac:dyDescent="0.25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</row>
    <row r="70" spans="1:26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</row>
    <row r="71" spans="1:26" x14ac:dyDescent="0.25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</row>
    <row r="72" spans="1:26" x14ac:dyDescent="0.25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</row>
    <row r="73" spans="1:26" x14ac:dyDescent="0.25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</row>
    <row r="74" spans="1:26" x14ac:dyDescent="0.25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</row>
    <row r="75" spans="1:26" x14ac:dyDescent="0.25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</row>
    <row r="76" spans="1:26" x14ac:dyDescent="0.25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</row>
    <row r="77" spans="1:26" x14ac:dyDescent="0.25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</row>
    <row r="78" spans="1:26" x14ac:dyDescent="0.25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</row>
    <row r="79" spans="1:26" x14ac:dyDescent="0.25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</row>
    <row r="80" spans="1:26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</row>
    <row r="81" spans="1:26" x14ac:dyDescent="0.25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</row>
    <row r="82" spans="1:26" x14ac:dyDescent="0.25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</row>
    <row r="83" spans="1:26" x14ac:dyDescent="0.25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</row>
    <row r="84" spans="1:26" x14ac:dyDescent="0.25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</row>
    <row r="85" spans="1:26" x14ac:dyDescent="0.25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</row>
    <row r="86" spans="1:26" x14ac:dyDescent="0.25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</row>
    <row r="87" spans="1:26" x14ac:dyDescent="0.25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</row>
    <row r="88" spans="1:26" x14ac:dyDescent="0.25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</row>
    <row r="89" spans="1:26" x14ac:dyDescent="0.25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</row>
    <row r="90" spans="1:26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</row>
    <row r="91" spans="1:26" x14ac:dyDescent="0.25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</row>
    <row r="92" spans="1:26" x14ac:dyDescent="0.25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</row>
    <row r="93" spans="1:26" x14ac:dyDescent="0.25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</row>
    <row r="94" spans="1:26" x14ac:dyDescent="0.25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</row>
    <row r="95" spans="1:26" x14ac:dyDescent="0.25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</row>
    <row r="96" spans="1:26" x14ac:dyDescent="0.25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</row>
    <row r="97" spans="1:26" x14ac:dyDescent="0.25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</row>
    <row r="98" spans="1:26" x14ac:dyDescent="0.25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</row>
    <row r="99" spans="1:26" x14ac:dyDescent="0.25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</row>
    <row r="100" spans="1:26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</row>
    <row r="101" spans="1:26" x14ac:dyDescent="0.25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</row>
    <row r="102" spans="1:26" x14ac:dyDescent="0.25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</row>
    <row r="103" spans="1:26" x14ac:dyDescent="0.25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</row>
    <row r="104" spans="1:26" x14ac:dyDescent="0.25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</row>
    <row r="105" spans="1:26" x14ac:dyDescent="0.25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</row>
    <row r="106" spans="1:26" x14ac:dyDescent="0.25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</row>
    <row r="107" spans="1:26" x14ac:dyDescent="0.25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</row>
    <row r="108" spans="1:26" x14ac:dyDescent="0.25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</row>
    <row r="109" spans="1:26" x14ac:dyDescent="0.25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</row>
    <row r="110" spans="1:26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</row>
    <row r="111" spans="1:26" x14ac:dyDescent="0.25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</row>
    <row r="112" spans="1:26" x14ac:dyDescent="0.25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</row>
    <row r="113" spans="1:26" x14ac:dyDescent="0.25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</row>
    <row r="114" spans="1:26" x14ac:dyDescent="0.25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</row>
    <row r="115" spans="1:26" x14ac:dyDescent="0.25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</row>
    <row r="116" spans="1:26" x14ac:dyDescent="0.25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</row>
    <row r="117" spans="1:26" x14ac:dyDescent="0.25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</row>
    <row r="118" spans="1:26" x14ac:dyDescent="0.25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</row>
    <row r="119" spans="1:26" x14ac:dyDescent="0.25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</row>
    <row r="120" spans="1:26" x14ac:dyDescent="0.25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</row>
    <row r="121" spans="1:26" x14ac:dyDescent="0.25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</row>
    <row r="122" spans="1:26" x14ac:dyDescent="0.25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</row>
    <row r="123" spans="1:26" x14ac:dyDescent="0.25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</row>
    <row r="124" spans="1:26" x14ac:dyDescent="0.25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</row>
    <row r="125" spans="1:26" x14ac:dyDescent="0.25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</row>
    <row r="126" spans="1:26" x14ac:dyDescent="0.25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</row>
    <row r="127" spans="1:26" x14ac:dyDescent="0.25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</row>
    <row r="128" spans="1:26" x14ac:dyDescent="0.25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</row>
    <row r="129" spans="1:26" x14ac:dyDescent="0.25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</row>
    <row r="130" spans="1:26" x14ac:dyDescent="0.25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</row>
    <row r="131" spans="1:26" x14ac:dyDescent="0.25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</row>
    <row r="132" spans="1:26" x14ac:dyDescent="0.25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</row>
    <row r="133" spans="1:26" x14ac:dyDescent="0.25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</row>
    <row r="134" spans="1:26" x14ac:dyDescent="0.25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</row>
    <row r="135" spans="1:26" x14ac:dyDescent="0.25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</row>
    <row r="136" spans="1:26" x14ac:dyDescent="0.25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</row>
    <row r="137" spans="1:26" x14ac:dyDescent="0.25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</row>
    <row r="138" spans="1:26" x14ac:dyDescent="0.25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</row>
    <row r="139" spans="1:26" x14ac:dyDescent="0.25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</row>
    <row r="140" spans="1:26" x14ac:dyDescent="0.25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</row>
    <row r="141" spans="1:26" x14ac:dyDescent="0.25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</row>
    <row r="142" spans="1:26" x14ac:dyDescent="0.25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</row>
    <row r="143" spans="1:26" x14ac:dyDescent="0.25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</row>
    <row r="144" spans="1:26" x14ac:dyDescent="0.25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</row>
    <row r="145" spans="1:26" x14ac:dyDescent="0.25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</row>
    <row r="146" spans="1:26" x14ac:dyDescent="0.25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</row>
    <row r="147" spans="1:26" x14ac:dyDescent="0.25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</row>
    <row r="148" spans="1:26" x14ac:dyDescent="0.25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</row>
    <row r="149" spans="1:26" x14ac:dyDescent="0.25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</row>
    <row r="150" spans="1:26" x14ac:dyDescent="0.25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</row>
    <row r="151" spans="1:26" x14ac:dyDescent="0.25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</row>
    <row r="152" spans="1:26" x14ac:dyDescent="0.25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</row>
    <row r="153" spans="1:26" x14ac:dyDescent="0.25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</row>
    <row r="154" spans="1:26" x14ac:dyDescent="0.25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</row>
    <row r="155" spans="1:26" x14ac:dyDescent="0.25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</row>
    <row r="156" spans="1:26" x14ac:dyDescent="0.25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</row>
    <row r="157" spans="1:26" x14ac:dyDescent="0.25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</row>
    <row r="158" spans="1:26" x14ac:dyDescent="0.25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</row>
    <row r="159" spans="1:26" x14ac:dyDescent="0.25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</row>
    <row r="160" spans="1:26" x14ac:dyDescent="0.25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</row>
    <row r="161" spans="1:26" x14ac:dyDescent="0.25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</row>
    <row r="162" spans="1:26" x14ac:dyDescent="0.25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</row>
    <row r="163" spans="1:26" x14ac:dyDescent="0.25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</row>
    <row r="164" spans="1:26" x14ac:dyDescent="0.25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</row>
    <row r="165" spans="1:26" x14ac:dyDescent="0.25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</row>
    <row r="166" spans="1:26" x14ac:dyDescent="0.25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</row>
    <row r="167" spans="1:26" x14ac:dyDescent="0.25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</row>
    <row r="168" spans="1:26" x14ac:dyDescent="0.25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</row>
    <row r="169" spans="1:26" x14ac:dyDescent="0.25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</row>
    <row r="170" spans="1:26" x14ac:dyDescent="0.25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</row>
    <row r="171" spans="1:26" x14ac:dyDescent="0.25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</row>
    <row r="172" spans="1:26" x14ac:dyDescent="0.25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</row>
    <row r="173" spans="1:26" x14ac:dyDescent="0.25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</row>
    <row r="174" spans="1:26" x14ac:dyDescent="0.25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</row>
    <row r="175" spans="1:26" x14ac:dyDescent="0.25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</row>
    <row r="176" spans="1:26" x14ac:dyDescent="0.25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</row>
    <row r="177" spans="1:26" x14ac:dyDescent="0.25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</row>
    <row r="178" spans="1:26" x14ac:dyDescent="0.25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</row>
    <row r="179" spans="1:26" x14ac:dyDescent="0.25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</row>
    <row r="180" spans="1:26" x14ac:dyDescent="0.25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</row>
    <row r="181" spans="1:26" x14ac:dyDescent="0.25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</row>
    <row r="182" spans="1:26" x14ac:dyDescent="0.25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</row>
    <row r="183" spans="1:26" x14ac:dyDescent="0.25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</row>
    <row r="184" spans="1:26" x14ac:dyDescent="0.25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</row>
    <row r="185" spans="1:26" x14ac:dyDescent="0.25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</row>
    <row r="186" spans="1:26" x14ac:dyDescent="0.25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</row>
    <row r="187" spans="1:26" x14ac:dyDescent="0.25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</row>
    <row r="188" spans="1:26" x14ac:dyDescent="0.25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</row>
    <row r="189" spans="1:26" x14ac:dyDescent="0.25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</row>
    <row r="190" spans="1:26" x14ac:dyDescent="0.25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</row>
    <row r="191" spans="1:26" x14ac:dyDescent="0.25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</row>
    <row r="192" spans="1:26" x14ac:dyDescent="0.25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</row>
    <row r="193" spans="1:26" x14ac:dyDescent="0.25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</row>
    <row r="194" spans="1:26" x14ac:dyDescent="0.25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</row>
    <row r="195" spans="1:26" x14ac:dyDescent="0.25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</row>
    <row r="196" spans="1:26" x14ac:dyDescent="0.25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</row>
    <row r="197" spans="1:26" x14ac:dyDescent="0.25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</row>
    <row r="198" spans="1:26" x14ac:dyDescent="0.25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</row>
    <row r="199" spans="1:26" x14ac:dyDescent="0.25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</row>
    <row r="200" spans="1:26" x14ac:dyDescent="0.25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</row>
    <row r="201" spans="1:26" x14ac:dyDescent="0.25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</row>
    <row r="202" spans="1:26" x14ac:dyDescent="0.25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</row>
    <row r="203" spans="1:26" x14ac:dyDescent="0.25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</row>
    <row r="204" spans="1:26" x14ac:dyDescent="0.25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</row>
    <row r="205" spans="1:26" x14ac:dyDescent="0.25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</row>
    <row r="206" spans="1:26" x14ac:dyDescent="0.25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</row>
    <row r="207" spans="1:26" x14ac:dyDescent="0.25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</row>
    <row r="208" spans="1:26" x14ac:dyDescent="0.25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</row>
    <row r="209" spans="1:26" x14ac:dyDescent="0.25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</row>
    <row r="210" spans="1:26" x14ac:dyDescent="0.25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</row>
    <row r="211" spans="1:26" x14ac:dyDescent="0.25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</row>
    <row r="212" spans="1:26" x14ac:dyDescent="0.25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</row>
    <row r="213" spans="1:26" x14ac:dyDescent="0.25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</row>
    <row r="214" spans="1:26" x14ac:dyDescent="0.25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</row>
    <row r="215" spans="1:26" x14ac:dyDescent="0.25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</row>
    <row r="216" spans="1:26" x14ac:dyDescent="0.25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</row>
    <row r="217" spans="1:26" x14ac:dyDescent="0.25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</row>
    <row r="218" spans="1:26" x14ac:dyDescent="0.25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</row>
    <row r="219" spans="1:26" x14ac:dyDescent="0.25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</row>
    <row r="220" spans="1:26" x14ac:dyDescent="0.25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</row>
    <row r="221" spans="1:26" x14ac:dyDescent="0.25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</row>
    <row r="222" spans="1:26" x14ac:dyDescent="0.25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</row>
    <row r="223" spans="1:26" x14ac:dyDescent="0.25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</row>
    <row r="224" spans="1:26" x14ac:dyDescent="0.25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</row>
    <row r="225" spans="1:26" x14ac:dyDescent="0.25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</row>
    <row r="226" spans="1:26" x14ac:dyDescent="0.25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</row>
    <row r="227" spans="1:26" x14ac:dyDescent="0.25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</row>
    <row r="228" spans="1:26" x14ac:dyDescent="0.25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</row>
    <row r="229" spans="1:26" x14ac:dyDescent="0.25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</row>
    <row r="230" spans="1:26" x14ac:dyDescent="0.25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</row>
    <row r="231" spans="1:26" x14ac:dyDescent="0.25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</row>
    <row r="232" spans="1:26" x14ac:dyDescent="0.25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</row>
    <row r="233" spans="1:26" x14ac:dyDescent="0.25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</row>
    <row r="234" spans="1:26" x14ac:dyDescent="0.25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</row>
    <row r="235" spans="1:26" x14ac:dyDescent="0.25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</row>
    <row r="236" spans="1:26" x14ac:dyDescent="0.25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</row>
    <row r="237" spans="1:26" x14ac:dyDescent="0.25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</row>
    <row r="238" spans="1:26" x14ac:dyDescent="0.25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</row>
    <row r="239" spans="1:26" x14ac:dyDescent="0.25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</row>
    <row r="240" spans="1:26" x14ac:dyDescent="0.25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</row>
    <row r="241" spans="1:26" x14ac:dyDescent="0.25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</row>
    <row r="242" spans="1:26" x14ac:dyDescent="0.25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</row>
    <row r="243" spans="1:26" x14ac:dyDescent="0.25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</row>
    <row r="244" spans="1:26" x14ac:dyDescent="0.25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</row>
    <row r="245" spans="1:26" x14ac:dyDescent="0.25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</row>
    <row r="246" spans="1:26" x14ac:dyDescent="0.25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</row>
    <row r="247" spans="1:26" x14ac:dyDescent="0.25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</row>
    <row r="248" spans="1:26" x14ac:dyDescent="0.25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</row>
    <row r="249" spans="1:26" x14ac:dyDescent="0.25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</row>
    <row r="250" spans="1:26" x14ac:dyDescent="0.25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</row>
    <row r="251" spans="1:26" x14ac:dyDescent="0.25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</row>
    <row r="252" spans="1:26" x14ac:dyDescent="0.25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</row>
    <row r="253" spans="1:26" x14ac:dyDescent="0.25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</row>
    <row r="254" spans="1:26" x14ac:dyDescent="0.25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</row>
    <row r="255" spans="1:26" x14ac:dyDescent="0.25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</row>
    <row r="256" spans="1:26" x14ac:dyDescent="0.25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</row>
    <row r="257" spans="1:26" x14ac:dyDescent="0.25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</row>
    <row r="258" spans="1:26" x14ac:dyDescent="0.25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</row>
    <row r="259" spans="1:26" x14ac:dyDescent="0.25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</row>
    <row r="260" spans="1:26" x14ac:dyDescent="0.25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</row>
    <row r="261" spans="1:26" x14ac:dyDescent="0.25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</row>
    <row r="262" spans="1:26" x14ac:dyDescent="0.25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</row>
    <row r="263" spans="1:26" x14ac:dyDescent="0.25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</row>
    <row r="264" spans="1:26" x14ac:dyDescent="0.25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</row>
    <row r="265" spans="1:26" x14ac:dyDescent="0.25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</row>
    <row r="266" spans="1:26" x14ac:dyDescent="0.25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</row>
    <row r="267" spans="1:26" x14ac:dyDescent="0.25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</row>
    <row r="268" spans="1:26" x14ac:dyDescent="0.25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</row>
    <row r="269" spans="1:26" x14ac:dyDescent="0.25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</row>
    <row r="270" spans="1:26" x14ac:dyDescent="0.25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</row>
    <row r="271" spans="1:26" x14ac:dyDescent="0.25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</row>
    <row r="272" spans="1:26" x14ac:dyDescent="0.25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</row>
    <row r="273" spans="1:26" x14ac:dyDescent="0.25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</row>
    <row r="274" spans="1:26" x14ac:dyDescent="0.25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</row>
    <row r="275" spans="1:26" x14ac:dyDescent="0.25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</row>
    <row r="276" spans="1:26" x14ac:dyDescent="0.25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</row>
    <row r="277" spans="1:26" x14ac:dyDescent="0.25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</row>
    <row r="278" spans="1:26" x14ac:dyDescent="0.25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</row>
    <row r="279" spans="1:26" x14ac:dyDescent="0.25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</row>
    <row r="280" spans="1:26" x14ac:dyDescent="0.25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</row>
    <row r="281" spans="1:26" x14ac:dyDescent="0.25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</row>
    <row r="282" spans="1:26" x14ac:dyDescent="0.25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</row>
    <row r="283" spans="1:26" x14ac:dyDescent="0.25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</row>
    <row r="284" spans="1:26" x14ac:dyDescent="0.25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</row>
    <row r="285" spans="1:26" x14ac:dyDescent="0.25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</row>
    <row r="286" spans="1:26" x14ac:dyDescent="0.25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</row>
    <row r="287" spans="1:26" x14ac:dyDescent="0.25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</row>
    <row r="288" spans="1:26" x14ac:dyDescent="0.25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</row>
    <row r="289" spans="1:26" x14ac:dyDescent="0.25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</row>
    <row r="290" spans="1:26" x14ac:dyDescent="0.25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</row>
    <row r="291" spans="1:26" x14ac:dyDescent="0.25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</row>
    <row r="292" spans="1:26" x14ac:dyDescent="0.25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</row>
    <row r="293" spans="1:26" x14ac:dyDescent="0.25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</row>
    <row r="294" spans="1:26" x14ac:dyDescent="0.25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</row>
    <row r="295" spans="1:26" x14ac:dyDescent="0.25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</row>
    <row r="296" spans="1:26" x14ac:dyDescent="0.25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</row>
    <row r="297" spans="1:26" x14ac:dyDescent="0.25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</row>
    <row r="298" spans="1:26" x14ac:dyDescent="0.25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</row>
    <row r="299" spans="1:26" x14ac:dyDescent="0.25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</row>
    <row r="300" spans="1:26" x14ac:dyDescent="0.25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</row>
    <row r="301" spans="1:26" x14ac:dyDescent="0.25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</row>
    <row r="302" spans="1:26" x14ac:dyDescent="0.25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</row>
    <row r="303" spans="1:26" x14ac:dyDescent="0.25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</row>
    <row r="304" spans="1:26" x14ac:dyDescent="0.25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</row>
    <row r="305" spans="1:26" x14ac:dyDescent="0.25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</row>
    <row r="306" spans="1:26" x14ac:dyDescent="0.25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</row>
    <row r="307" spans="1:26" x14ac:dyDescent="0.25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</row>
    <row r="308" spans="1:26" x14ac:dyDescent="0.25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</row>
    <row r="309" spans="1:26" x14ac:dyDescent="0.25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</row>
    <row r="310" spans="1:26" x14ac:dyDescent="0.25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</row>
    <row r="311" spans="1:26" x14ac:dyDescent="0.25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</row>
    <row r="312" spans="1:26" x14ac:dyDescent="0.25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</row>
    <row r="313" spans="1:26" x14ac:dyDescent="0.25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</row>
    <row r="314" spans="1:26" x14ac:dyDescent="0.25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</row>
    <row r="315" spans="1:26" x14ac:dyDescent="0.25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</row>
    <row r="316" spans="1:26" x14ac:dyDescent="0.25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</row>
    <row r="317" spans="1:26" x14ac:dyDescent="0.25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</row>
    <row r="318" spans="1:26" x14ac:dyDescent="0.25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</row>
    <row r="319" spans="1:26" x14ac:dyDescent="0.25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</row>
    <row r="320" spans="1:26" x14ac:dyDescent="0.25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</row>
    <row r="321" spans="1:26" x14ac:dyDescent="0.25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</row>
    <row r="322" spans="1:26" x14ac:dyDescent="0.25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</row>
    <row r="323" spans="1:26" x14ac:dyDescent="0.25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</row>
    <row r="324" spans="1:26" x14ac:dyDescent="0.25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</row>
    <row r="325" spans="1:26" x14ac:dyDescent="0.25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</row>
    <row r="326" spans="1:26" x14ac:dyDescent="0.25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</row>
    <row r="327" spans="1:26" x14ac:dyDescent="0.25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</row>
    <row r="328" spans="1:26" x14ac:dyDescent="0.25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</row>
    <row r="329" spans="1:26" x14ac:dyDescent="0.25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</row>
    <row r="330" spans="1:26" x14ac:dyDescent="0.25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</row>
    <row r="331" spans="1:26" x14ac:dyDescent="0.25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</row>
    <row r="332" spans="1:26" x14ac:dyDescent="0.25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</row>
    <row r="333" spans="1:26" x14ac:dyDescent="0.25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</row>
    <row r="334" spans="1:26" x14ac:dyDescent="0.25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</row>
    <row r="335" spans="1:26" x14ac:dyDescent="0.25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</row>
    <row r="336" spans="1:26" x14ac:dyDescent="0.25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</row>
    <row r="337" spans="1:26" x14ac:dyDescent="0.25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</row>
    <row r="338" spans="1:26" x14ac:dyDescent="0.25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</row>
    <row r="339" spans="1:26" x14ac:dyDescent="0.25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</row>
    <row r="340" spans="1:26" x14ac:dyDescent="0.25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</row>
    <row r="341" spans="1:26" x14ac:dyDescent="0.25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</row>
    <row r="342" spans="1:26" x14ac:dyDescent="0.25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</row>
    <row r="343" spans="1:26" x14ac:dyDescent="0.25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</row>
    <row r="344" spans="1:26" x14ac:dyDescent="0.25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</row>
    <row r="345" spans="1:26" x14ac:dyDescent="0.25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</row>
    <row r="346" spans="1:26" x14ac:dyDescent="0.25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</row>
    <row r="347" spans="1:26" x14ac:dyDescent="0.25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</row>
    <row r="348" spans="1:26" x14ac:dyDescent="0.25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</row>
    <row r="349" spans="1:26" x14ac:dyDescent="0.25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</row>
    <row r="350" spans="1:26" x14ac:dyDescent="0.25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</row>
    <row r="351" spans="1:26" x14ac:dyDescent="0.25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</row>
    <row r="352" spans="1:26" x14ac:dyDescent="0.25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</row>
    <row r="353" spans="1:26" x14ac:dyDescent="0.25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</row>
    <row r="354" spans="1:26" x14ac:dyDescent="0.25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</row>
    <row r="355" spans="1:26" x14ac:dyDescent="0.25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</row>
    <row r="356" spans="1:26" x14ac:dyDescent="0.25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</row>
    <row r="357" spans="1:26" x14ac:dyDescent="0.25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</row>
    <row r="358" spans="1:26" x14ac:dyDescent="0.25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</row>
    <row r="359" spans="1:26" x14ac:dyDescent="0.25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</row>
    <row r="360" spans="1:26" x14ac:dyDescent="0.25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</row>
    <row r="361" spans="1:26" x14ac:dyDescent="0.25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</row>
    <row r="362" spans="1:26" x14ac:dyDescent="0.25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</row>
    <row r="363" spans="1:26" x14ac:dyDescent="0.25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</row>
    <row r="364" spans="1:26" x14ac:dyDescent="0.25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</row>
    <row r="365" spans="1:26" x14ac:dyDescent="0.25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</row>
    <row r="366" spans="1:26" x14ac:dyDescent="0.25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</row>
    <row r="367" spans="1:26" x14ac:dyDescent="0.25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</row>
    <row r="368" spans="1:26" x14ac:dyDescent="0.25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</row>
    <row r="369" spans="1:26" x14ac:dyDescent="0.25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</row>
    <row r="370" spans="1:26" x14ac:dyDescent="0.25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</row>
    <row r="371" spans="1:26" x14ac:dyDescent="0.25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</row>
    <row r="372" spans="1:26" x14ac:dyDescent="0.25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</row>
    <row r="373" spans="1:26" x14ac:dyDescent="0.25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</row>
    <row r="374" spans="1:26" x14ac:dyDescent="0.25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</row>
    <row r="375" spans="1:26" x14ac:dyDescent="0.25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</row>
    <row r="376" spans="1:26" x14ac:dyDescent="0.25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</row>
    <row r="377" spans="1:26" x14ac:dyDescent="0.25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</row>
    <row r="378" spans="1:26" x14ac:dyDescent="0.25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</row>
    <row r="379" spans="1:26" x14ac:dyDescent="0.25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</row>
    <row r="380" spans="1:26" x14ac:dyDescent="0.25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</row>
    <row r="381" spans="1:26" x14ac:dyDescent="0.25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</row>
    <row r="382" spans="1:26" x14ac:dyDescent="0.25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</row>
    <row r="383" spans="1:26" x14ac:dyDescent="0.25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</row>
    <row r="384" spans="1:26" x14ac:dyDescent="0.25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</row>
    <row r="385" spans="1:26" x14ac:dyDescent="0.25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</row>
    <row r="386" spans="1:26" x14ac:dyDescent="0.25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</row>
    <row r="387" spans="1:26" x14ac:dyDescent="0.25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</row>
    <row r="388" spans="1:26" x14ac:dyDescent="0.25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</row>
    <row r="389" spans="1:26" x14ac:dyDescent="0.25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</row>
    <row r="390" spans="1:26" x14ac:dyDescent="0.25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</row>
    <row r="391" spans="1:26" x14ac:dyDescent="0.25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</row>
    <row r="392" spans="1:26" x14ac:dyDescent="0.25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</row>
    <row r="393" spans="1:26" x14ac:dyDescent="0.25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</row>
    <row r="394" spans="1:26" x14ac:dyDescent="0.25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</row>
    <row r="395" spans="1:26" x14ac:dyDescent="0.25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</row>
    <row r="396" spans="1:26" x14ac:dyDescent="0.25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</row>
    <row r="397" spans="1:26" x14ac:dyDescent="0.25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</row>
    <row r="398" spans="1:26" x14ac:dyDescent="0.25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</row>
    <row r="399" spans="1:26" x14ac:dyDescent="0.25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</row>
    <row r="400" spans="1:26" x14ac:dyDescent="0.25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</row>
    <row r="401" spans="1:26" x14ac:dyDescent="0.25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</row>
    <row r="402" spans="1:26" x14ac:dyDescent="0.25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</row>
    <row r="403" spans="1:26" x14ac:dyDescent="0.25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</row>
    <row r="404" spans="1:26" x14ac:dyDescent="0.25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</row>
    <row r="405" spans="1:26" x14ac:dyDescent="0.25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</row>
    <row r="406" spans="1:26" x14ac:dyDescent="0.25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</row>
    <row r="407" spans="1:26" x14ac:dyDescent="0.25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</row>
    <row r="408" spans="1:26" x14ac:dyDescent="0.25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</row>
    <row r="409" spans="1:26" x14ac:dyDescent="0.25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</row>
    <row r="410" spans="1:26" x14ac:dyDescent="0.25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</row>
    <row r="411" spans="1:26" x14ac:dyDescent="0.25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</row>
    <row r="412" spans="1:26" x14ac:dyDescent="0.25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</row>
    <row r="413" spans="1:26" x14ac:dyDescent="0.25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</row>
    <row r="414" spans="1:26" x14ac:dyDescent="0.25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</row>
    <row r="415" spans="1:26" x14ac:dyDescent="0.25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</row>
    <row r="416" spans="1:26" x14ac:dyDescent="0.25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</row>
    <row r="417" spans="1:26" x14ac:dyDescent="0.25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</row>
    <row r="418" spans="1:26" x14ac:dyDescent="0.25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</row>
    <row r="419" spans="1:26" x14ac:dyDescent="0.25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</row>
    <row r="420" spans="1:26" x14ac:dyDescent="0.25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</row>
    <row r="421" spans="1:26" x14ac:dyDescent="0.25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</row>
    <row r="422" spans="1:26" x14ac:dyDescent="0.25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</row>
    <row r="423" spans="1:26" x14ac:dyDescent="0.25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</row>
    <row r="424" spans="1:26" x14ac:dyDescent="0.25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</row>
    <row r="425" spans="1:26" x14ac:dyDescent="0.25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</row>
    <row r="426" spans="1:26" x14ac:dyDescent="0.25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</row>
    <row r="427" spans="1:26" x14ac:dyDescent="0.25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</row>
    <row r="428" spans="1:26" x14ac:dyDescent="0.25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</row>
    <row r="429" spans="1:26" x14ac:dyDescent="0.25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</row>
    <row r="430" spans="1:26" x14ac:dyDescent="0.25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</row>
    <row r="431" spans="1:26" x14ac:dyDescent="0.25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</row>
    <row r="432" spans="1:26" x14ac:dyDescent="0.25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</row>
    <row r="433" spans="1:26" x14ac:dyDescent="0.25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</row>
    <row r="434" spans="1:26" x14ac:dyDescent="0.25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</row>
    <row r="435" spans="1:26" x14ac:dyDescent="0.25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</row>
    <row r="436" spans="1:26" x14ac:dyDescent="0.25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</row>
    <row r="437" spans="1:26" x14ac:dyDescent="0.25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</row>
    <row r="438" spans="1:26" x14ac:dyDescent="0.25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</row>
    <row r="439" spans="1:26" x14ac:dyDescent="0.25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</row>
    <row r="440" spans="1:26" x14ac:dyDescent="0.25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</row>
    <row r="441" spans="1:26" x14ac:dyDescent="0.25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</row>
    <row r="442" spans="1:26" x14ac:dyDescent="0.25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</row>
    <row r="443" spans="1:26" x14ac:dyDescent="0.25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</row>
    <row r="444" spans="1:26" x14ac:dyDescent="0.25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</row>
    <row r="445" spans="1:26" x14ac:dyDescent="0.25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</row>
    <row r="446" spans="1:26" x14ac:dyDescent="0.25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</row>
    <row r="447" spans="1:26" x14ac:dyDescent="0.25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</row>
    <row r="448" spans="1:26" x14ac:dyDescent="0.25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</row>
    <row r="449" spans="1:26" x14ac:dyDescent="0.25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</row>
    <row r="450" spans="1:26" x14ac:dyDescent="0.25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</row>
    <row r="451" spans="1:26" x14ac:dyDescent="0.25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</row>
    <row r="452" spans="1:26" x14ac:dyDescent="0.25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</row>
    <row r="453" spans="1:26" x14ac:dyDescent="0.25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</row>
    <row r="454" spans="1:26" x14ac:dyDescent="0.25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</row>
    <row r="455" spans="1:26" x14ac:dyDescent="0.25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</row>
    <row r="456" spans="1:26" x14ac:dyDescent="0.25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</row>
    <row r="457" spans="1:26" x14ac:dyDescent="0.25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</row>
    <row r="458" spans="1:26" x14ac:dyDescent="0.25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</row>
    <row r="459" spans="1:26" x14ac:dyDescent="0.25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</row>
    <row r="460" spans="1:26" x14ac:dyDescent="0.25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</row>
    <row r="461" spans="1:26" x14ac:dyDescent="0.25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</row>
    <row r="462" spans="1:26" x14ac:dyDescent="0.25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</row>
    <row r="463" spans="1:26" x14ac:dyDescent="0.25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</row>
    <row r="464" spans="1:26" x14ac:dyDescent="0.25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</row>
    <row r="465" spans="1:26" x14ac:dyDescent="0.25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</row>
    <row r="466" spans="1:26" x14ac:dyDescent="0.25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</row>
    <row r="467" spans="1:26" x14ac:dyDescent="0.25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</row>
    <row r="468" spans="1:26" x14ac:dyDescent="0.25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</row>
    <row r="469" spans="1:26" x14ac:dyDescent="0.25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</row>
    <row r="470" spans="1:26" x14ac:dyDescent="0.25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</row>
    <row r="471" spans="1:26" x14ac:dyDescent="0.25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</row>
    <row r="472" spans="1:26" x14ac:dyDescent="0.25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</row>
    <row r="473" spans="1:26" x14ac:dyDescent="0.25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</row>
    <row r="474" spans="1:26" x14ac:dyDescent="0.25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</row>
    <row r="475" spans="1:26" x14ac:dyDescent="0.25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</row>
    <row r="476" spans="1:26" x14ac:dyDescent="0.25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</row>
    <row r="477" spans="1:26" x14ac:dyDescent="0.25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</row>
    <row r="478" spans="1:26" x14ac:dyDescent="0.25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</row>
    <row r="479" spans="1:26" x14ac:dyDescent="0.25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</row>
    <row r="480" spans="1:26" x14ac:dyDescent="0.25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</row>
    <row r="481" spans="1:26" x14ac:dyDescent="0.25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</row>
    <row r="482" spans="1:26" x14ac:dyDescent="0.25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</row>
    <row r="483" spans="1:26" x14ac:dyDescent="0.25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</row>
    <row r="484" spans="1:26" x14ac:dyDescent="0.25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</row>
    <row r="485" spans="1:26" x14ac:dyDescent="0.25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</row>
    <row r="486" spans="1:26" x14ac:dyDescent="0.25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</row>
    <row r="487" spans="1:26" x14ac:dyDescent="0.25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</row>
    <row r="488" spans="1:26" x14ac:dyDescent="0.25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</row>
    <row r="489" spans="1:26" x14ac:dyDescent="0.25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</row>
    <row r="490" spans="1:26" x14ac:dyDescent="0.25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</row>
    <row r="491" spans="1:26" x14ac:dyDescent="0.25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</row>
    <row r="492" spans="1:26" x14ac:dyDescent="0.25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</row>
    <row r="493" spans="1:26" x14ac:dyDescent="0.25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</row>
    <row r="494" spans="1:26" x14ac:dyDescent="0.25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</row>
    <row r="495" spans="1:26" x14ac:dyDescent="0.25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</row>
    <row r="496" spans="1:26" x14ac:dyDescent="0.25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</row>
    <row r="497" spans="1:26" x14ac:dyDescent="0.25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</row>
    <row r="498" spans="1:26" x14ac:dyDescent="0.25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</row>
    <row r="499" spans="1:26" x14ac:dyDescent="0.25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</row>
    <row r="500" spans="1:26" x14ac:dyDescent="0.25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</row>
    <row r="501" spans="1:26" x14ac:dyDescent="0.25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</row>
    <row r="502" spans="1:26" x14ac:dyDescent="0.25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</row>
    <row r="503" spans="1:26" x14ac:dyDescent="0.25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</row>
    <row r="504" spans="1:26" x14ac:dyDescent="0.25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</row>
    <row r="505" spans="1:26" x14ac:dyDescent="0.25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</row>
    <row r="506" spans="1:26" x14ac:dyDescent="0.25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</row>
    <row r="507" spans="1:26" x14ac:dyDescent="0.25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</row>
    <row r="508" spans="1:26" x14ac:dyDescent="0.25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</row>
    <row r="509" spans="1:26" x14ac:dyDescent="0.25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</row>
    <row r="510" spans="1:26" x14ac:dyDescent="0.25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</row>
    <row r="511" spans="1:26" x14ac:dyDescent="0.25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</row>
    <row r="512" spans="1:26" x14ac:dyDescent="0.25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</row>
    <row r="513" spans="1:26" x14ac:dyDescent="0.25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</row>
    <row r="514" spans="1:26" x14ac:dyDescent="0.25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</row>
    <row r="515" spans="1:26" x14ac:dyDescent="0.25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</row>
    <row r="516" spans="1:26" x14ac:dyDescent="0.25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</row>
    <row r="517" spans="1:26" x14ac:dyDescent="0.25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</row>
    <row r="518" spans="1:26" x14ac:dyDescent="0.25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</row>
    <row r="519" spans="1:26" x14ac:dyDescent="0.25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</row>
    <row r="520" spans="1:26" x14ac:dyDescent="0.25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</row>
    <row r="521" spans="1:26" x14ac:dyDescent="0.25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</row>
    <row r="522" spans="1:26" x14ac:dyDescent="0.25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</row>
    <row r="523" spans="1:26" x14ac:dyDescent="0.25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</row>
    <row r="524" spans="1:26" x14ac:dyDescent="0.25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</row>
    <row r="525" spans="1:26" x14ac:dyDescent="0.25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</row>
    <row r="526" spans="1:26" x14ac:dyDescent="0.25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</row>
    <row r="527" spans="1:26" x14ac:dyDescent="0.25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</row>
    <row r="528" spans="1:26" x14ac:dyDescent="0.25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</row>
    <row r="529" spans="1:26" x14ac:dyDescent="0.25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</row>
    <row r="530" spans="1:26" x14ac:dyDescent="0.25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</row>
    <row r="531" spans="1:26" x14ac:dyDescent="0.25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</row>
    <row r="532" spans="1:26" x14ac:dyDescent="0.25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</row>
    <row r="533" spans="1:26" x14ac:dyDescent="0.25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</row>
    <row r="534" spans="1:26" x14ac:dyDescent="0.25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</row>
    <row r="535" spans="1:26" x14ac:dyDescent="0.25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</row>
    <row r="536" spans="1:26" x14ac:dyDescent="0.25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</row>
    <row r="537" spans="1:26" x14ac:dyDescent="0.25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</row>
    <row r="538" spans="1:26" x14ac:dyDescent="0.25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</row>
    <row r="539" spans="1:26" x14ac:dyDescent="0.25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</row>
    <row r="540" spans="1:26" x14ac:dyDescent="0.25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</row>
    <row r="541" spans="1:26" x14ac:dyDescent="0.25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</row>
    <row r="542" spans="1:26" x14ac:dyDescent="0.25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</row>
    <row r="543" spans="1:26" x14ac:dyDescent="0.25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</row>
    <row r="544" spans="1:26" x14ac:dyDescent="0.25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</row>
    <row r="545" spans="1:26" x14ac:dyDescent="0.25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</row>
    <row r="546" spans="1:26" x14ac:dyDescent="0.25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</row>
    <row r="547" spans="1:26" x14ac:dyDescent="0.25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</row>
    <row r="548" spans="1:26" x14ac:dyDescent="0.25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</row>
    <row r="549" spans="1:26" x14ac:dyDescent="0.25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</row>
    <row r="550" spans="1:26" x14ac:dyDescent="0.25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</row>
    <row r="551" spans="1:26" x14ac:dyDescent="0.25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</row>
    <row r="552" spans="1:26" x14ac:dyDescent="0.25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</row>
    <row r="553" spans="1:26" x14ac:dyDescent="0.25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</row>
    <row r="554" spans="1:26" x14ac:dyDescent="0.25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</row>
    <row r="555" spans="1:26" x14ac:dyDescent="0.25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</row>
    <row r="556" spans="1:26" x14ac:dyDescent="0.25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</row>
    <row r="557" spans="1:26" x14ac:dyDescent="0.25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</row>
    <row r="558" spans="1:26" x14ac:dyDescent="0.25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</row>
    <row r="559" spans="1:26" x14ac:dyDescent="0.25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</row>
    <row r="560" spans="1:26" x14ac:dyDescent="0.25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</row>
    <row r="561" spans="1:26" x14ac:dyDescent="0.25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</row>
    <row r="562" spans="1:26" x14ac:dyDescent="0.25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</row>
    <row r="563" spans="1:26" x14ac:dyDescent="0.25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</row>
    <row r="564" spans="1:26" x14ac:dyDescent="0.25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</row>
    <row r="565" spans="1:26" x14ac:dyDescent="0.25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</row>
    <row r="566" spans="1:26" x14ac:dyDescent="0.25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</row>
    <row r="567" spans="1:26" x14ac:dyDescent="0.25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</row>
    <row r="568" spans="1:26" x14ac:dyDescent="0.25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</row>
    <row r="569" spans="1:26" x14ac:dyDescent="0.25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</row>
    <row r="570" spans="1:26" x14ac:dyDescent="0.25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</row>
    <row r="571" spans="1:26" x14ac:dyDescent="0.25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</row>
    <row r="572" spans="1:26" x14ac:dyDescent="0.25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</row>
    <row r="573" spans="1:26" x14ac:dyDescent="0.25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</row>
    <row r="574" spans="1:26" x14ac:dyDescent="0.25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</row>
    <row r="575" spans="1:26" x14ac:dyDescent="0.25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</row>
    <row r="576" spans="1:26" x14ac:dyDescent="0.25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</row>
    <row r="577" spans="1:26" x14ac:dyDescent="0.25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</row>
    <row r="578" spans="1:26" x14ac:dyDescent="0.25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</row>
    <row r="579" spans="1:26" x14ac:dyDescent="0.25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</row>
    <row r="580" spans="1:26" x14ac:dyDescent="0.25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</row>
    <row r="581" spans="1:26" x14ac:dyDescent="0.25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</row>
    <row r="582" spans="1:26" x14ac:dyDescent="0.25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</row>
    <row r="583" spans="1:26" x14ac:dyDescent="0.25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</row>
    <row r="584" spans="1:26" x14ac:dyDescent="0.25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</row>
    <row r="585" spans="1:26" x14ac:dyDescent="0.25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</row>
    <row r="586" spans="1:26" x14ac:dyDescent="0.25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</row>
    <row r="587" spans="1:26" x14ac:dyDescent="0.25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</row>
    <row r="588" spans="1:26" x14ac:dyDescent="0.25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</row>
    <row r="589" spans="1:26" x14ac:dyDescent="0.25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</row>
    <row r="590" spans="1:26" x14ac:dyDescent="0.25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</row>
    <row r="591" spans="1:26" x14ac:dyDescent="0.25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</row>
    <row r="592" spans="1:26" x14ac:dyDescent="0.25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</row>
    <row r="593" spans="1:26" x14ac:dyDescent="0.25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</row>
    <row r="594" spans="1:26" x14ac:dyDescent="0.25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</row>
    <row r="595" spans="1:26" x14ac:dyDescent="0.25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</row>
    <row r="596" spans="1:26" x14ac:dyDescent="0.25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</row>
    <row r="597" spans="1:26" x14ac:dyDescent="0.25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</row>
    <row r="598" spans="1:26" x14ac:dyDescent="0.25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</row>
    <row r="599" spans="1:26" x14ac:dyDescent="0.25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</row>
    <row r="600" spans="1:26" x14ac:dyDescent="0.25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</row>
    <row r="601" spans="1:26" x14ac:dyDescent="0.25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</row>
    <row r="602" spans="1:26" x14ac:dyDescent="0.25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</row>
    <row r="603" spans="1:26" x14ac:dyDescent="0.25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</row>
    <row r="604" spans="1:26" x14ac:dyDescent="0.25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</row>
    <row r="605" spans="1:26" x14ac:dyDescent="0.25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</row>
    <row r="606" spans="1:26" x14ac:dyDescent="0.25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</row>
    <row r="607" spans="1:26" x14ac:dyDescent="0.25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</row>
    <row r="608" spans="1:26" x14ac:dyDescent="0.25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</row>
    <row r="609" spans="1:26" x14ac:dyDescent="0.25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</row>
    <row r="610" spans="1:26" x14ac:dyDescent="0.25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</row>
    <row r="611" spans="1:26" x14ac:dyDescent="0.25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</row>
    <row r="612" spans="1:26" x14ac:dyDescent="0.25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</row>
    <row r="613" spans="1:26" x14ac:dyDescent="0.25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</row>
    <row r="614" spans="1:26" x14ac:dyDescent="0.25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</row>
    <row r="615" spans="1:26" x14ac:dyDescent="0.25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</row>
    <row r="616" spans="1:26" x14ac:dyDescent="0.25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</row>
    <row r="617" spans="1:26" x14ac:dyDescent="0.25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</row>
    <row r="618" spans="1:26" x14ac:dyDescent="0.25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</row>
    <row r="619" spans="1:26" x14ac:dyDescent="0.25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</row>
    <row r="620" spans="1:26" x14ac:dyDescent="0.25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</row>
    <row r="621" spans="1:26" x14ac:dyDescent="0.25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</row>
    <row r="622" spans="1:26" x14ac:dyDescent="0.25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</row>
    <row r="623" spans="1:26" x14ac:dyDescent="0.25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</row>
    <row r="624" spans="1:26" x14ac:dyDescent="0.25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</row>
    <row r="625" spans="1:26" x14ac:dyDescent="0.25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</row>
    <row r="626" spans="1:26" x14ac:dyDescent="0.25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</row>
    <row r="627" spans="1:26" x14ac:dyDescent="0.25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</row>
    <row r="628" spans="1:26" x14ac:dyDescent="0.25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</row>
    <row r="629" spans="1:26" x14ac:dyDescent="0.25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</row>
    <row r="630" spans="1:26" x14ac:dyDescent="0.25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</row>
    <row r="631" spans="1:26" x14ac:dyDescent="0.25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</row>
    <row r="632" spans="1:26" x14ac:dyDescent="0.25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</row>
    <row r="633" spans="1:26" x14ac:dyDescent="0.25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</row>
    <row r="634" spans="1:26" x14ac:dyDescent="0.25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</row>
    <row r="635" spans="1:26" x14ac:dyDescent="0.25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</row>
    <row r="636" spans="1:26" x14ac:dyDescent="0.25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</row>
    <row r="637" spans="1:26" x14ac:dyDescent="0.25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</row>
    <row r="638" spans="1:26" x14ac:dyDescent="0.25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</row>
    <row r="639" spans="1:26" x14ac:dyDescent="0.25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</row>
    <row r="640" spans="1:26" x14ac:dyDescent="0.25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</row>
    <row r="641" spans="1:26" x14ac:dyDescent="0.25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</row>
    <row r="642" spans="1:26" x14ac:dyDescent="0.25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</row>
    <row r="643" spans="1:26" x14ac:dyDescent="0.25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</row>
    <row r="644" spans="1:26" x14ac:dyDescent="0.25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</row>
    <row r="645" spans="1:26" x14ac:dyDescent="0.25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</row>
    <row r="646" spans="1:26" x14ac:dyDescent="0.25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</row>
    <row r="647" spans="1:26" x14ac:dyDescent="0.25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</row>
    <row r="648" spans="1:26" x14ac:dyDescent="0.25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</row>
    <row r="649" spans="1:26" x14ac:dyDescent="0.25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</row>
    <row r="650" spans="1:26" x14ac:dyDescent="0.25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</row>
    <row r="651" spans="1:26" x14ac:dyDescent="0.25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</row>
    <row r="652" spans="1:26" x14ac:dyDescent="0.25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</row>
    <row r="653" spans="1:26" x14ac:dyDescent="0.25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</row>
    <row r="654" spans="1:26" x14ac:dyDescent="0.25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</row>
    <row r="655" spans="1:26" x14ac:dyDescent="0.25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</row>
    <row r="656" spans="1:26" x14ac:dyDescent="0.25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</row>
    <row r="657" spans="1:26" x14ac:dyDescent="0.25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</row>
    <row r="658" spans="1:26" x14ac:dyDescent="0.25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</row>
    <row r="659" spans="1:26" x14ac:dyDescent="0.25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</row>
    <row r="660" spans="1:26" x14ac:dyDescent="0.25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</row>
    <row r="661" spans="1:26" x14ac:dyDescent="0.25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</row>
    <row r="662" spans="1:26" x14ac:dyDescent="0.25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</row>
    <row r="663" spans="1:26" x14ac:dyDescent="0.25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</row>
    <row r="664" spans="1:26" x14ac:dyDescent="0.25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</row>
    <row r="665" spans="1:26" x14ac:dyDescent="0.25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</row>
    <row r="666" spans="1:26" x14ac:dyDescent="0.25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</row>
    <row r="667" spans="1:26" x14ac:dyDescent="0.25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</row>
    <row r="668" spans="1:26" x14ac:dyDescent="0.25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</row>
    <row r="669" spans="1:26" x14ac:dyDescent="0.25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</row>
    <row r="670" spans="1:26" x14ac:dyDescent="0.25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</row>
    <row r="671" spans="1:26" x14ac:dyDescent="0.25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</row>
    <row r="672" spans="1:26" x14ac:dyDescent="0.25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</row>
    <row r="673" spans="1:26" x14ac:dyDescent="0.25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</row>
    <row r="674" spans="1:26" x14ac:dyDescent="0.25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</row>
    <row r="675" spans="1:26" x14ac:dyDescent="0.25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</row>
    <row r="676" spans="1:26" x14ac:dyDescent="0.25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</row>
    <row r="677" spans="1:26" x14ac:dyDescent="0.25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</row>
    <row r="678" spans="1:26" x14ac:dyDescent="0.25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</row>
    <row r="679" spans="1:26" x14ac:dyDescent="0.25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</row>
    <row r="680" spans="1:26" x14ac:dyDescent="0.25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</row>
    <row r="681" spans="1:26" x14ac:dyDescent="0.25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</row>
    <row r="682" spans="1:26" x14ac:dyDescent="0.25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</row>
    <row r="683" spans="1:26" x14ac:dyDescent="0.25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</row>
    <row r="684" spans="1:26" x14ac:dyDescent="0.25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</row>
    <row r="685" spans="1:26" x14ac:dyDescent="0.25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</row>
    <row r="686" spans="1:26" x14ac:dyDescent="0.25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</row>
    <row r="687" spans="1:26" x14ac:dyDescent="0.25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</row>
    <row r="688" spans="1:26" x14ac:dyDescent="0.25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</row>
    <row r="689" spans="1:26" x14ac:dyDescent="0.25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</row>
    <row r="690" spans="1:26" x14ac:dyDescent="0.25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</row>
    <row r="691" spans="1:26" x14ac:dyDescent="0.25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</row>
    <row r="692" spans="1:26" x14ac:dyDescent="0.25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</row>
    <row r="693" spans="1:26" x14ac:dyDescent="0.25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</row>
    <row r="694" spans="1:26" x14ac:dyDescent="0.25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</row>
    <row r="695" spans="1:26" x14ac:dyDescent="0.25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</row>
    <row r="696" spans="1:26" x14ac:dyDescent="0.25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</row>
    <row r="697" spans="1:26" x14ac:dyDescent="0.25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</row>
    <row r="698" spans="1:26" x14ac:dyDescent="0.25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</row>
    <row r="699" spans="1:26" x14ac:dyDescent="0.25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</row>
    <row r="700" spans="1:26" x14ac:dyDescent="0.25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</row>
    <row r="701" spans="1:26" x14ac:dyDescent="0.25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</row>
    <row r="702" spans="1:26" x14ac:dyDescent="0.25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</row>
    <row r="703" spans="1:26" x14ac:dyDescent="0.25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</row>
    <row r="704" spans="1:26" x14ac:dyDescent="0.25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</row>
    <row r="705" spans="1:26" x14ac:dyDescent="0.25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</row>
    <row r="706" spans="1:26" x14ac:dyDescent="0.25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</row>
    <row r="707" spans="1:26" x14ac:dyDescent="0.25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</row>
    <row r="708" spans="1:26" x14ac:dyDescent="0.25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</row>
    <row r="709" spans="1:26" x14ac:dyDescent="0.25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</row>
    <row r="710" spans="1:26" x14ac:dyDescent="0.25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</row>
    <row r="711" spans="1:26" x14ac:dyDescent="0.25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</row>
    <row r="712" spans="1:26" x14ac:dyDescent="0.25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</row>
    <row r="713" spans="1:26" x14ac:dyDescent="0.25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</row>
    <row r="714" spans="1:26" x14ac:dyDescent="0.25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</row>
    <row r="715" spans="1:26" x14ac:dyDescent="0.25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</row>
    <row r="716" spans="1:26" x14ac:dyDescent="0.25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</row>
    <row r="717" spans="1:26" x14ac:dyDescent="0.25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</row>
    <row r="718" spans="1:26" x14ac:dyDescent="0.25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</row>
    <row r="719" spans="1:26" x14ac:dyDescent="0.25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</row>
    <row r="720" spans="1:26" x14ac:dyDescent="0.25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</row>
    <row r="721" spans="1:26" x14ac:dyDescent="0.25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</row>
    <row r="722" spans="1:26" x14ac:dyDescent="0.25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</row>
    <row r="723" spans="1:26" x14ac:dyDescent="0.25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</row>
    <row r="724" spans="1:26" x14ac:dyDescent="0.25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</row>
    <row r="725" spans="1:26" x14ac:dyDescent="0.25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</row>
    <row r="726" spans="1:26" x14ac:dyDescent="0.25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</row>
    <row r="727" spans="1:26" x14ac:dyDescent="0.25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</row>
    <row r="728" spans="1:26" x14ac:dyDescent="0.25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</row>
    <row r="729" spans="1:26" x14ac:dyDescent="0.25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</row>
    <row r="730" spans="1:26" x14ac:dyDescent="0.25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</row>
    <row r="731" spans="1:26" x14ac:dyDescent="0.25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</row>
    <row r="732" spans="1:26" x14ac:dyDescent="0.25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</row>
    <row r="733" spans="1:26" x14ac:dyDescent="0.25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</row>
    <row r="734" spans="1:26" x14ac:dyDescent="0.25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</row>
    <row r="735" spans="1:26" x14ac:dyDescent="0.25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</row>
    <row r="736" spans="1:26" x14ac:dyDescent="0.25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</row>
    <row r="737" spans="1:26" x14ac:dyDescent="0.25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</row>
    <row r="738" spans="1:26" x14ac:dyDescent="0.25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</row>
    <row r="739" spans="1:26" x14ac:dyDescent="0.25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</row>
    <row r="740" spans="1:26" x14ac:dyDescent="0.25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</row>
    <row r="741" spans="1:26" x14ac:dyDescent="0.25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</row>
    <row r="742" spans="1:26" x14ac:dyDescent="0.25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</row>
    <row r="743" spans="1:26" x14ac:dyDescent="0.25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</row>
    <row r="744" spans="1:26" x14ac:dyDescent="0.25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</row>
    <row r="745" spans="1:26" x14ac:dyDescent="0.25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</row>
    <row r="746" spans="1:26" x14ac:dyDescent="0.25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</row>
    <row r="747" spans="1:26" x14ac:dyDescent="0.25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</row>
    <row r="748" spans="1:26" x14ac:dyDescent="0.25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</row>
    <row r="749" spans="1:26" x14ac:dyDescent="0.25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</row>
    <row r="750" spans="1:26" x14ac:dyDescent="0.25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</row>
    <row r="751" spans="1:26" x14ac:dyDescent="0.25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</row>
    <row r="752" spans="1:26" x14ac:dyDescent="0.25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</row>
    <row r="753" spans="1:26" x14ac:dyDescent="0.25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</row>
    <row r="754" spans="1:26" x14ac:dyDescent="0.25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</row>
    <row r="755" spans="1:26" x14ac:dyDescent="0.25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</row>
    <row r="756" spans="1:26" x14ac:dyDescent="0.25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</row>
    <row r="757" spans="1:26" x14ac:dyDescent="0.25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</row>
    <row r="758" spans="1:26" x14ac:dyDescent="0.25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</row>
    <row r="759" spans="1:26" x14ac:dyDescent="0.25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</row>
    <row r="760" spans="1:26" x14ac:dyDescent="0.25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</row>
    <row r="761" spans="1:26" x14ac:dyDescent="0.25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</row>
    <row r="762" spans="1:26" x14ac:dyDescent="0.25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</row>
    <row r="763" spans="1:26" x14ac:dyDescent="0.25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</row>
    <row r="764" spans="1:26" x14ac:dyDescent="0.25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</row>
    <row r="765" spans="1:26" x14ac:dyDescent="0.25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</row>
    <row r="766" spans="1:26" x14ac:dyDescent="0.25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</row>
    <row r="767" spans="1:26" x14ac:dyDescent="0.25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</row>
    <row r="768" spans="1:26" x14ac:dyDescent="0.25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</row>
    <row r="769" spans="1:26" x14ac:dyDescent="0.25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</row>
    <row r="770" spans="1:26" x14ac:dyDescent="0.25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</row>
    <row r="771" spans="1:26" x14ac:dyDescent="0.25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</row>
    <row r="772" spans="1:26" x14ac:dyDescent="0.25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</row>
    <row r="773" spans="1:26" x14ac:dyDescent="0.25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</row>
    <row r="774" spans="1:26" x14ac:dyDescent="0.25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</row>
    <row r="775" spans="1:26" x14ac:dyDescent="0.25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</row>
    <row r="776" spans="1:26" x14ac:dyDescent="0.25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</row>
    <row r="777" spans="1:26" x14ac:dyDescent="0.25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</row>
    <row r="778" spans="1:26" x14ac:dyDescent="0.25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</row>
    <row r="779" spans="1:26" x14ac:dyDescent="0.25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</row>
    <row r="780" spans="1:26" x14ac:dyDescent="0.25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</row>
    <row r="781" spans="1:26" x14ac:dyDescent="0.25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</row>
    <row r="782" spans="1:26" x14ac:dyDescent="0.25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</row>
    <row r="783" spans="1:26" x14ac:dyDescent="0.25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</row>
    <row r="784" spans="1:26" x14ac:dyDescent="0.25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</row>
    <row r="785" spans="1:26" x14ac:dyDescent="0.25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</row>
    <row r="786" spans="1:26" x14ac:dyDescent="0.25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</row>
    <row r="787" spans="1:26" x14ac:dyDescent="0.25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</row>
    <row r="788" spans="1:26" x14ac:dyDescent="0.25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</row>
    <row r="789" spans="1:26" x14ac:dyDescent="0.25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</row>
    <row r="790" spans="1:26" x14ac:dyDescent="0.25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</row>
    <row r="791" spans="1:26" x14ac:dyDescent="0.25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</row>
    <row r="792" spans="1:26" x14ac:dyDescent="0.25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</row>
    <row r="793" spans="1:26" x14ac:dyDescent="0.25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</row>
    <row r="794" spans="1:26" x14ac:dyDescent="0.25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</row>
    <row r="795" spans="1:26" x14ac:dyDescent="0.25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</row>
    <row r="796" spans="1:26" x14ac:dyDescent="0.25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</row>
    <row r="797" spans="1:26" x14ac:dyDescent="0.25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</row>
    <row r="798" spans="1:26" x14ac:dyDescent="0.25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</row>
    <row r="799" spans="1:26" x14ac:dyDescent="0.25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</row>
    <row r="800" spans="1:26" x14ac:dyDescent="0.25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</row>
    <row r="801" spans="1:26" x14ac:dyDescent="0.25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</row>
    <row r="802" spans="1:26" x14ac:dyDescent="0.25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</row>
    <row r="803" spans="1:26" x14ac:dyDescent="0.25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</row>
    <row r="804" spans="1:26" x14ac:dyDescent="0.25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</row>
    <row r="805" spans="1:26" x14ac:dyDescent="0.25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</row>
    <row r="806" spans="1:26" x14ac:dyDescent="0.25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</row>
    <row r="807" spans="1:26" x14ac:dyDescent="0.25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</row>
    <row r="808" spans="1:26" x14ac:dyDescent="0.25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</row>
    <row r="809" spans="1:26" x14ac:dyDescent="0.25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</row>
    <row r="810" spans="1:26" x14ac:dyDescent="0.25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</row>
    <row r="811" spans="1:26" x14ac:dyDescent="0.25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</row>
    <row r="812" spans="1:26" x14ac:dyDescent="0.25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</row>
    <row r="813" spans="1:26" x14ac:dyDescent="0.25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</row>
    <row r="814" spans="1:26" x14ac:dyDescent="0.25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</row>
    <row r="815" spans="1:26" x14ac:dyDescent="0.25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</row>
    <row r="816" spans="1:26" x14ac:dyDescent="0.25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</row>
    <row r="817" spans="1:26" x14ac:dyDescent="0.25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</row>
    <row r="818" spans="1:26" x14ac:dyDescent="0.25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</row>
    <row r="819" spans="1:26" x14ac:dyDescent="0.25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</row>
    <row r="820" spans="1:26" x14ac:dyDescent="0.25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</row>
    <row r="821" spans="1:26" x14ac:dyDescent="0.25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</row>
    <row r="822" spans="1:26" x14ac:dyDescent="0.25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</row>
    <row r="823" spans="1:26" x14ac:dyDescent="0.25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</row>
    <row r="824" spans="1:26" x14ac:dyDescent="0.25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</row>
    <row r="825" spans="1:26" x14ac:dyDescent="0.25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</row>
    <row r="826" spans="1:26" x14ac:dyDescent="0.25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</row>
    <row r="827" spans="1:26" x14ac:dyDescent="0.25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</row>
    <row r="828" spans="1:26" x14ac:dyDescent="0.25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</row>
    <row r="829" spans="1:26" x14ac:dyDescent="0.25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</row>
    <row r="830" spans="1:26" x14ac:dyDescent="0.25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</row>
    <row r="831" spans="1:26" x14ac:dyDescent="0.25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</row>
    <row r="832" spans="1:26" x14ac:dyDescent="0.25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</row>
    <row r="833" spans="1:26" x14ac:dyDescent="0.25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</row>
    <row r="834" spans="1:26" x14ac:dyDescent="0.25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</row>
    <row r="835" spans="1:26" x14ac:dyDescent="0.25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</row>
    <row r="836" spans="1:26" x14ac:dyDescent="0.25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</row>
    <row r="837" spans="1:26" x14ac:dyDescent="0.25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</row>
    <row r="838" spans="1:26" x14ac:dyDescent="0.25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</row>
    <row r="839" spans="1:26" x14ac:dyDescent="0.25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</row>
    <row r="840" spans="1:26" x14ac:dyDescent="0.25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</row>
    <row r="841" spans="1:26" x14ac:dyDescent="0.25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</row>
    <row r="842" spans="1:26" x14ac:dyDescent="0.25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</row>
    <row r="843" spans="1:26" x14ac:dyDescent="0.25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</row>
    <row r="844" spans="1:26" x14ac:dyDescent="0.25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</row>
    <row r="845" spans="1:26" x14ac:dyDescent="0.25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</row>
    <row r="846" spans="1:26" x14ac:dyDescent="0.25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</row>
    <row r="847" spans="1:26" x14ac:dyDescent="0.25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</row>
    <row r="848" spans="1:26" x14ac:dyDescent="0.25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</row>
    <row r="849" spans="1:26" x14ac:dyDescent="0.25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</row>
    <row r="850" spans="1:26" x14ac:dyDescent="0.25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</row>
    <row r="851" spans="1:26" x14ac:dyDescent="0.25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</row>
    <row r="852" spans="1:26" x14ac:dyDescent="0.25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</row>
    <row r="853" spans="1:26" x14ac:dyDescent="0.25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</row>
    <row r="854" spans="1:26" x14ac:dyDescent="0.25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</row>
    <row r="855" spans="1:26" x14ac:dyDescent="0.25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</row>
    <row r="856" spans="1:26" x14ac:dyDescent="0.25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</row>
    <row r="857" spans="1:26" x14ac:dyDescent="0.25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</row>
    <row r="858" spans="1:26" x14ac:dyDescent="0.25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</row>
    <row r="859" spans="1:26" x14ac:dyDescent="0.25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</row>
    <row r="860" spans="1:26" x14ac:dyDescent="0.25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</row>
    <row r="861" spans="1:26" x14ac:dyDescent="0.25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</row>
    <row r="862" spans="1:26" x14ac:dyDescent="0.25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</row>
    <row r="863" spans="1:26" x14ac:dyDescent="0.25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</row>
    <row r="864" spans="1:26" x14ac:dyDescent="0.25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</row>
    <row r="865" spans="1:26" x14ac:dyDescent="0.25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</row>
    <row r="866" spans="1:26" x14ac:dyDescent="0.25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</row>
    <row r="867" spans="1:26" x14ac:dyDescent="0.25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</row>
    <row r="868" spans="1:26" x14ac:dyDescent="0.25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</row>
    <row r="869" spans="1:26" x14ac:dyDescent="0.25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</row>
    <row r="870" spans="1:26" x14ac:dyDescent="0.25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</row>
    <row r="871" spans="1:26" x14ac:dyDescent="0.25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</row>
    <row r="872" spans="1:26" x14ac:dyDescent="0.25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</row>
    <row r="873" spans="1:26" x14ac:dyDescent="0.25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</row>
    <row r="874" spans="1:26" x14ac:dyDescent="0.25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</row>
    <row r="875" spans="1:26" x14ac:dyDescent="0.25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</row>
    <row r="876" spans="1:26" x14ac:dyDescent="0.25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</row>
    <row r="877" spans="1:26" x14ac:dyDescent="0.25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</row>
    <row r="878" spans="1:26" x14ac:dyDescent="0.25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</row>
    <row r="879" spans="1:26" x14ac:dyDescent="0.25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</row>
    <row r="880" spans="1:26" x14ac:dyDescent="0.25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</row>
    <row r="881" spans="1:26" x14ac:dyDescent="0.25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</row>
    <row r="882" spans="1:26" x14ac:dyDescent="0.25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</row>
    <row r="883" spans="1:26" x14ac:dyDescent="0.25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</row>
    <row r="884" spans="1:26" x14ac:dyDescent="0.25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</row>
    <row r="885" spans="1:26" x14ac:dyDescent="0.25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</row>
    <row r="886" spans="1:26" x14ac:dyDescent="0.25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</row>
    <row r="887" spans="1:26" x14ac:dyDescent="0.25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</row>
    <row r="888" spans="1:26" x14ac:dyDescent="0.25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</row>
    <row r="889" spans="1:26" x14ac:dyDescent="0.25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</row>
    <row r="890" spans="1:26" x14ac:dyDescent="0.25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</row>
    <row r="891" spans="1:26" x14ac:dyDescent="0.25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</row>
    <row r="892" spans="1:26" x14ac:dyDescent="0.25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</row>
    <row r="893" spans="1:26" x14ac:dyDescent="0.25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</row>
    <row r="894" spans="1:26" x14ac:dyDescent="0.25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</row>
    <row r="895" spans="1:26" x14ac:dyDescent="0.25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</row>
    <row r="896" spans="1:26" x14ac:dyDescent="0.25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</row>
    <row r="897" spans="1:26" x14ac:dyDescent="0.25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</row>
    <row r="898" spans="1:26" x14ac:dyDescent="0.25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</row>
    <row r="899" spans="1:26" x14ac:dyDescent="0.25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</row>
    <row r="900" spans="1:26" x14ac:dyDescent="0.25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</row>
    <row r="901" spans="1:26" x14ac:dyDescent="0.25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</row>
    <row r="902" spans="1:26" x14ac:dyDescent="0.25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</row>
    <row r="903" spans="1:26" x14ac:dyDescent="0.25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</row>
    <row r="904" spans="1:26" x14ac:dyDescent="0.25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</row>
    <row r="905" spans="1:26" x14ac:dyDescent="0.25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</row>
    <row r="906" spans="1:26" x14ac:dyDescent="0.25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</row>
    <row r="907" spans="1:26" x14ac:dyDescent="0.25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</row>
    <row r="908" spans="1:26" x14ac:dyDescent="0.25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</row>
    <row r="909" spans="1:26" x14ac:dyDescent="0.25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</row>
    <row r="910" spans="1:26" x14ac:dyDescent="0.25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</row>
    <row r="911" spans="1:26" x14ac:dyDescent="0.25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</row>
    <row r="912" spans="1:26" x14ac:dyDescent="0.25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</row>
    <row r="913" spans="1:26" x14ac:dyDescent="0.25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</row>
    <row r="914" spans="1:26" x14ac:dyDescent="0.25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</row>
    <row r="915" spans="1:26" x14ac:dyDescent="0.25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</row>
    <row r="916" spans="1:26" x14ac:dyDescent="0.25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</row>
    <row r="917" spans="1:26" x14ac:dyDescent="0.25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</row>
    <row r="918" spans="1:26" x14ac:dyDescent="0.25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</row>
    <row r="919" spans="1:26" x14ac:dyDescent="0.25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</row>
    <row r="920" spans="1:26" x14ac:dyDescent="0.25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</row>
    <row r="921" spans="1:26" x14ac:dyDescent="0.25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</row>
    <row r="922" spans="1:26" x14ac:dyDescent="0.25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</row>
    <row r="923" spans="1:26" x14ac:dyDescent="0.25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</row>
    <row r="924" spans="1:26" x14ac:dyDescent="0.25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</row>
    <row r="925" spans="1:26" x14ac:dyDescent="0.25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</row>
    <row r="926" spans="1:26" x14ac:dyDescent="0.25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</row>
    <row r="927" spans="1:26" x14ac:dyDescent="0.25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</row>
    <row r="928" spans="1:26" x14ac:dyDescent="0.25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</row>
    <row r="929" spans="1:26" x14ac:dyDescent="0.25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</row>
    <row r="930" spans="1:26" x14ac:dyDescent="0.25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</row>
    <row r="931" spans="1:26" x14ac:dyDescent="0.25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</row>
    <row r="932" spans="1:26" x14ac:dyDescent="0.25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</row>
    <row r="933" spans="1:26" x14ac:dyDescent="0.25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</row>
    <row r="934" spans="1:26" x14ac:dyDescent="0.25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</row>
    <row r="935" spans="1:26" x14ac:dyDescent="0.25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</row>
    <row r="936" spans="1:26" x14ac:dyDescent="0.25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</row>
    <row r="937" spans="1:26" x14ac:dyDescent="0.25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</row>
    <row r="938" spans="1:26" x14ac:dyDescent="0.25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</row>
    <row r="939" spans="1:26" x14ac:dyDescent="0.25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</row>
    <row r="940" spans="1:26" x14ac:dyDescent="0.25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</row>
    <row r="941" spans="1:26" x14ac:dyDescent="0.25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</row>
    <row r="942" spans="1:26" x14ac:dyDescent="0.25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</row>
    <row r="943" spans="1:26" x14ac:dyDescent="0.25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</row>
    <row r="944" spans="1:26" x14ac:dyDescent="0.25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</row>
    <row r="945" spans="1:26" x14ac:dyDescent="0.25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</row>
    <row r="946" spans="1:26" x14ac:dyDescent="0.25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</row>
    <row r="947" spans="1:26" x14ac:dyDescent="0.25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</row>
    <row r="948" spans="1:26" x14ac:dyDescent="0.25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</row>
    <row r="949" spans="1:26" x14ac:dyDescent="0.25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</row>
    <row r="950" spans="1:26" x14ac:dyDescent="0.25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</row>
    <row r="951" spans="1:26" x14ac:dyDescent="0.25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</row>
    <row r="952" spans="1:26" x14ac:dyDescent="0.25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</row>
    <row r="953" spans="1:26" x14ac:dyDescent="0.25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</row>
    <row r="954" spans="1:26" x14ac:dyDescent="0.25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</row>
    <row r="955" spans="1:26" x14ac:dyDescent="0.25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</row>
    <row r="956" spans="1:26" x14ac:dyDescent="0.25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</row>
    <row r="957" spans="1:26" x14ac:dyDescent="0.25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</row>
    <row r="958" spans="1:26" x14ac:dyDescent="0.25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</row>
    <row r="959" spans="1:26" x14ac:dyDescent="0.25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</row>
    <row r="960" spans="1:26" x14ac:dyDescent="0.25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</row>
    <row r="961" spans="1:26" x14ac:dyDescent="0.25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</row>
    <row r="962" spans="1:26" x14ac:dyDescent="0.25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</row>
    <row r="963" spans="1:26" x14ac:dyDescent="0.25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</row>
    <row r="964" spans="1:26" x14ac:dyDescent="0.25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</row>
    <row r="965" spans="1:26" x14ac:dyDescent="0.25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</row>
    <row r="966" spans="1:26" x14ac:dyDescent="0.25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</row>
    <row r="967" spans="1:26" x14ac:dyDescent="0.25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</row>
    <row r="968" spans="1:26" x14ac:dyDescent="0.25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</row>
    <row r="969" spans="1:26" x14ac:dyDescent="0.25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</row>
    <row r="970" spans="1:26" x14ac:dyDescent="0.25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</row>
    <row r="971" spans="1:26" x14ac:dyDescent="0.25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</row>
    <row r="972" spans="1:26" x14ac:dyDescent="0.25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</row>
    <row r="973" spans="1:26" x14ac:dyDescent="0.25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</row>
    <row r="974" spans="1:26" x14ac:dyDescent="0.25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</row>
    <row r="975" spans="1:26" x14ac:dyDescent="0.25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</row>
    <row r="976" spans="1:26" x14ac:dyDescent="0.25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</row>
    <row r="977" spans="1:26" x14ac:dyDescent="0.25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</row>
    <row r="978" spans="1:26" x14ac:dyDescent="0.25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</row>
    <row r="979" spans="1:26" x14ac:dyDescent="0.25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</row>
    <row r="980" spans="1:26" x14ac:dyDescent="0.25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</row>
    <row r="981" spans="1:26" x14ac:dyDescent="0.25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</row>
    <row r="982" spans="1:26" x14ac:dyDescent="0.25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</row>
    <row r="983" spans="1:26" x14ac:dyDescent="0.25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</row>
    <row r="984" spans="1:26" x14ac:dyDescent="0.25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</row>
    <row r="985" spans="1:26" x14ac:dyDescent="0.25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</row>
    <row r="986" spans="1:26" x14ac:dyDescent="0.25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</row>
    <row r="987" spans="1:26" x14ac:dyDescent="0.25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</row>
    <row r="988" spans="1:26" x14ac:dyDescent="0.25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</row>
    <row r="989" spans="1:26" x14ac:dyDescent="0.25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</row>
    <row r="990" spans="1:26" x14ac:dyDescent="0.25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</row>
    <row r="991" spans="1:26" x14ac:dyDescent="0.25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</row>
    <row r="992" spans="1:26" x14ac:dyDescent="0.25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</row>
    <row r="993" spans="1:26" x14ac:dyDescent="0.25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</row>
    <row r="994" spans="1:26" x14ac:dyDescent="0.25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</row>
    <row r="995" spans="1:26" x14ac:dyDescent="0.25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</row>
    <row r="996" spans="1:26" x14ac:dyDescent="0.25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</row>
    <row r="997" spans="1:26" x14ac:dyDescent="0.25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</row>
    <row r="998" spans="1:26" x14ac:dyDescent="0.25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</row>
    <row r="999" spans="1:26" x14ac:dyDescent="0.25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</row>
    <row r="1000" spans="1:26" x14ac:dyDescent="0.25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</row>
  </sheetData>
  <mergeCells count="1">
    <mergeCell ref="C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الربح والخسارة</vt:lpstr>
      <vt:lpstr>الميزانية العمومية</vt:lpstr>
      <vt:lpstr>التدفق النقدي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modified xsi:type="dcterms:W3CDTF">2025-12-26T15:37:26Z</dcterms:modified>
</cp:coreProperties>
</file>